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5480" windowHeight="10920" activeTab="2"/>
  </bookViews>
  <sheets>
    <sheet name="Приложение 3" sheetId="1" r:id="rId1"/>
    <sheet name="Приложение 4" sheetId="2" r:id="rId2"/>
    <sheet name="Приложение 5" sheetId="10" r:id="rId3"/>
    <sheet name="Лист1" sheetId="11" r:id="rId4"/>
  </sheets>
  <definedNames>
    <definedName name="_xlnm._FilterDatabase" localSheetId="0" hidden="1">'Приложение 3'!$A$16:$V$19</definedName>
    <definedName name="_xlnm._FilterDatabase" localSheetId="1" hidden="1">'Приложение 4'!$A$19:$U$34</definedName>
    <definedName name="_xlnm._FilterDatabase" localSheetId="2" hidden="1">'Приложение 5'!$A$18:$K$19</definedName>
    <definedName name="_xlnm.Print_Titles" localSheetId="0">'Приложение 3'!$16:$16</definedName>
    <definedName name="_xlnm.Print_Titles" localSheetId="1">'Приложение 4'!$19:$19</definedName>
    <definedName name="_xlnm.Print_Titles" localSheetId="2">'Приложение 5'!$18:$18</definedName>
  </definedNames>
  <calcPr calcId="145621"/>
</workbook>
</file>

<file path=xl/calcChain.xml><?xml version="1.0" encoding="utf-8"?>
<calcChain xmlns="http://schemas.openxmlformats.org/spreadsheetml/2006/main">
  <c r="C20" i="2" l="1"/>
  <c r="D20" i="2"/>
  <c r="E20" i="2"/>
  <c r="H17" i="1" l="1"/>
  <c r="F17" i="1" l="1"/>
  <c r="N20" i="2" l="1"/>
  <c r="M28" i="1" l="1"/>
  <c r="G19" i="10"/>
  <c r="D19" i="10" s="1"/>
  <c r="M19" i="1" l="1"/>
  <c r="M21" i="1"/>
  <c r="M22" i="1"/>
  <c r="M23" i="1"/>
  <c r="M24" i="1"/>
  <c r="M25" i="1"/>
  <c r="M26" i="1"/>
  <c r="M27" i="1"/>
  <c r="M29" i="1"/>
  <c r="M30" i="1"/>
  <c r="M31" i="1"/>
  <c r="M17" i="1" s="1"/>
  <c r="I17" i="1" s="1"/>
  <c r="M32" i="1"/>
  <c r="M33" i="1"/>
  <c r="M34" i="1"/>
  <c r="M35" i="1"/>
  <c r="M18" i="1"/>
  <c r="J17" i="1" l="1"/>
  <c r="R32" i="1"/>
  <c r="R33" i="1"/>
  <c r="R34" i="1"/>
  <c r="R35" i="1"/>
  <c r="J19" i="10"/>
  <c r="C21" i="10"/>
  <c r="C23" i="10"/>
  <c r="C24" i="10"/>
  <c r="C25" i="10"/>
  <c r="C26" i="10"/>
  <c r="C27" i="10"/>
  <c r="C28" i="10"/>
  <c r="C29" i="10"/>
  <c r="C31" i="10"/>
  <c r="C32" i="10"/>
  <c r="C34" i="10"/>
  <c r="C35" i="10"/>
  <c r="C36" i="10"/>
  <c r="C19" i="10" s="1"/>
  <c r="C37" i="10"/>
  <c r="D21" i="10"/>
  <c r="D23" i="10"/>
  <c r="D24" i="10"/>
  <c r="D25" i="10"/>
  <c r="D26" i="10"/>
  <c r="D27" i="10"/>
  <c r="D28" i="10"/>
  <c r="D29" i="10"/>
  <c r="D31" i="10"/>
  <c r="D32" i="10"/>
  <c r="D33" i="10"/>
  <c r="C33" i="10" s="1"/>
  <c r="D34" i="10"/>
  <c r="D35" i="10"/>
  <c r="D36" i="10"/>
  <c r="D37" i="10"/>
  <c r="C20" i="10"/>
  <c r="D20" i="10"/>
  <c r="I20" i="2"/>
  <c r="O20" i="2"/>
  <c r="D22" i="2"/>
  <c r="C22" i="2" s="1"/>
  <c r="D24" i="2"/>
  <c r="D25" i="2"/>
  <c r="D26" i="2"/>
  <c r="D27" i="2"/>
  <c r="D28" i="2"/>
  <c r="D29" i="2"/>
  <c r="D30" i="2"/>
  <c r="D32" i="2"/>
  <c r="D33" i="2"/>
  <c r="D35" i="2"/>
  <c r="D36" i="2"/>
  <c r="D37" i="2"/>
  <c r="C37" i="2" s="1"/>
  <c r="D38" i="2"/>
  <c r="C38" i="2" s="1"/>
  <c r="C23" i="2"/>
  <c r="C24" i="2"/>
  <c r="C25" i="2"/>
  <c r="C26" i="2"/>
  <c r="C27" i="2"/>
  <c r="C28" i="2"/>
  <c r="C29" i="2"/>
  <c r="C30" i="2"/>
  <c r="C32" i="2"/>
  <c r="C33" i="2"/>
  <c r="C35" i="2"/>
  <c r="C36" i="2"/>
  <c r="C21" i="2"/>
  <c r="D21" i="2"/>
  <c r="G17" i="1" l="1"/>
  <c r="R31" i="1" l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F19" i="10"/>
  <c r="H19" i="10"/>
  <c r="I19" i="10"/>
  <c r="E19" i="10"/>
  <c r="F20" i="2"/>
  <c r="G20" i="2"/>
  <c r="K20" i="2"/>
  <c r="L20" i="2"/>
  <c r="M20" i="2"/>
  <c r="P20" i="2"/>
  <c r="Q20" i="2"/>
  <c r="R20" i="2"/>
  <c r="S20" i="2"/>
  <c r="T20" i="2"/>
  <c r="U20" i="2"/>
  <c r="A22" i="2"/>
  <c r="A21" i="10" s="1"/>
  <c r="A23" i="2"/>
  <c r="A22" i="10" s="1"/>
  <c r="A21" i="2"/>
  <c r="A20" i="10" s="1"/>
  <c r="A20" i="2"/>
  <c r="K17" i="1"/>
  <c r="N17" i="1"/>
  <c r="O17" i="1"/>
  <c r="P17" i="1"/>
  <c r="Q17" i="1"/>
  <c r="R17" i="1" l="1"/>
</calcChain>
</file>

<file path=xl/sharedStrings.xml><?xml version="1.0" encoding="utf-8"?>
<sst xmlns="http://schemas.openxmlformats.org/spreadsheetml/2006/main" count="216" uniqueCount="103">
  <si>
    <t>Почтовый адрес многоквартирного дома (далее - МКД)                        с указанием населенного пункта</t>
  </si>
  <si>
    <t>Почтовый адрес                                      многоквартирного дома (далее - МКД)                                с указанием населенного пункта</t>
  </si>
  <si>
    <t>Основание для первоочередного проведения капитального ремонта (подпункт 1 или               подпункт 2 пункта 3.2.1 Порядка)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</si>
  <si>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</t>
  </si>
  <si>
    <t>№ п/п</t>
  </si>
  <si>
    <t>Общая площадь МКД</t>
  </si>
  <si>
    <t>в том числе:</t>
  </si>
  <si>
    <t>средства государственной поддержки</t>
  </si>
  <si>
    <t>средства муниципальной поддержки</t>
  </si>
  <si>
    <t>кв. м</t>
  </si>
  <si>
    <t>чел.</t>
  </si>
  <si>
    <t>руб.</t>
  </si>
  <si>
    <t>Х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</si>
  <si>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</si>
  <si>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</si>
  <si>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</si>
  <si>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</si>
  <si>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</si>
  <si>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</si>
  <si>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</si>
  <si>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заемные и кредитные                                           средства</t>
  </si>
  <si>
    <t>(руб./кв.м)</t>
  </si>
  <si>
    <t>этажей</t>
  </si>
  <si>
    <t>многоквартирных домов для рассмотрения вопроса о включении в региональный</t>
  </si>
  <si>
    <t>прогнозируемый объем поступления взносов в текущем году</t>
  </si>
  <si>
    <t xml:space="preserve"> подъездов</t>
  </si>
  <si>
    <t>Количество</t>
  </si>
  <si>
    <t>квартир</t>
  </si>
  <si>
    <t xml:space="preserve">            </t>
  </si>
  <si>
    <t>удельная (гр.9/гр.7)</t>
  </si>
  <si>
    <t>Российской Федерации</t>
  </si>
  <si>
    <t>Количество граждан, зарегистрированных                  по месту жительства в МКД</t>
  </si>
  <si>
    <t xml:space="preserve">частью 1 (с учетом положений части 5) статьи 166 Жилищного кодекса Российской Федерации, </t>
  </si>
  <si>
    <t>Виды работ, установленные частью 1 (с учетом положений части 5) статьи 166 Жилищного кодекса Российской Федерации</t>
  </si>
  <si>
    <t xml:space="preserve">Краснодарского края </t>
  </si>
  <si>
    <t xml:space="preserve">      </t>
  </si>
  <si>
    <t>всего (сумма показателей граф 10 - 17)</t>
  </si>
  <si>
    <t xml:space="preserve">средства фонда капитального ремонта данного МКД, включающего в себя взносы и пени </t>
  </si>
  <si>
    <t>19</t>
  </si>
  <si>
    <t>дополнительные взносы</t>
  </si>
  <si>
    <t>заимствованные средства</t>
  </si>
  <si>
    <t>Почтовый адрес многоквартирного дома (далее - МКД) с указанием населенного пункта</t>
  </si>
  <si>
    <t>из них</t>
  </si>
  <si>
    <t>В том числе</t>
  </si>
  <si>
    <t>Стоимость услуг (работ) по капитальному ремонту</t>
  </si>
  <si>
    <r>
      <t>Планируемый срок завершения работ                                         (квартал, год)</t>
    </r>
    <r>
      <rPr>
        <vertAlign val="superscript"/>
        <sz val="12"/>
        <color indexed="8"/>
        <rFont val="Times New Roman"/>
        <family val="1"/>
        <charset val="204"/>
      </rPr>
      <t xml:space="preserve"> 3)</t>
    </r>
  </si>
  <si>
    <r>
      <t xml:space="preserve">Стоимость работ по капитальному ремонту всего (сумма показателей граф 4,13, 15, 17, 19, 21) </t>
    </r>
    <r>
      <rPr>
        <vertAlign val="superscript"/>
        <sz val="12"/>
        <color indexed="8"/>
        <rFont val="Times New Roman"/>
        <family val="1"/>
        <charset val="204"/>
      </rPr>
      <t>2)</t>
    </r>
  </si>
  <si>
    <r>
      <t xml:space="preserve">всего (сумма показателей                   граф 5 - 11) </t>
    </r>
    <r>
      <rPr>
        <vertAlign val="superscript"/>
        <sz val="12"/>
        <color indexed="8"/>
        <rFont val="Times New Roman"/>
        <family val="1"/>
        <charset val="204"/>
      </rPr>
      <t>2)</t>
    </r>
  </si>
  <si>
    <r>
      <t xml:space="preserve">электроснабжения </t>
    </r>
    <r>
      <rPr>
        <vertAlign val="superscript"/>
        <sz val="12"/>
        <color indexed="8"/>
        <rFont val="Times New Roman"/>
        <family val="1"/>
        <charset val="204"/>
      </rPr>
      <t>2)</t>
    </r>
  </si>
  <si>
    <r>
      <t xml:space="preserve">холодного                               водоснабжения </t>
    </r>
    <r>
      <rPr>
        <vertAlign val="superscript"/>
        <sz val="12"/>
        <color indexed="8"/>
        <rFont val="Times New Roman"/>
        <family val="1"/>
        <charset val="204"/>
      </rPr>
      <t>2)</t>
    </r>
  </si>
  <si>
    <r>
      <t xml:space="preserve">в том числе противопожарного водопровода </t>
    </r>
    <r>
      <rPr>
        <vertAlign val="superscript"/>
        <sz val="12"/>
        <color indexed="8"/>
        <rFont val="Times New Roman"/>
        <family val="1"/>
        <charset val="204"/>
      </rPr>
      <t>2)</t>
    </r>
  </si>
  <si>
    <r>
      <t>водоотведения</t>
    </r>
    <r>
      <rPr>
        <vertAlign val="superscript"/>
        <sz val="12"/>
        <color indexed="8"/>
        <rFont val="Times New Roman"/>
        <family val="1"/>
        <charset val="204"/>
      </rPr>
      <t xml:space="preserve"> 2)</t>
    </r>
  </si>
  <si>
    <r>
      <t>газоснабжения</t>
    </r>
    <r>
      <rPr>
        <vertAlign val="superscript"/>
        <sz val="12"/>
        <color indexed="8"/>
        <rFont val="Times New Roman"/>
        <family val="1"/>
        <charset val="204"/>
      </rPr>
      <t xml:space="preserve"> 2)</t>
    </r>
  </si>
  <si>
    <r>
      <t>теплоснабжения</t>
    </r>
    <r>
      <rPr>
        <vertAlign val="superscript"/>
        <sz val="12"/>
        <color indexed="8"/>
        <rFont val="Times New Roman"/>
        <family val="1"/>
        <charset val="204"/>
      </rPr>
      <t xml:space="preserve"> 2)</t>
    </r>
  </si>
  <si>
    <r>
      <t xml:space="preserve">горячего водоснабжения </t>
    </r>
    <r>
      <rPr>
        <vertAlign val="superscript"/>
        <sz val="12"/>
        <color indexed="8"/>
        <rFont val="Times New Roman"/>
        <family val="1"/>
        <charset val="204"/>
      </rPr>
      <t>2)</t>
    </r>
  </si>
  <si>
    <r>
      <t>руб.</t>
    </r>
    <r>
      <rPr>
        <vertAlign val="superscript"/>
        <sz val="12"/>
        <color indexed="8"/>
        <rFont val="Times New Roman"/>
        <family val="1"/>
        <charset val="204"/>
      </rPr>
      <t>2)</t>
    </r>
  </si>
  <si>
    <r>
      <t>руб</t>
    </r>
    <r>
      <rPr>
        <vertAlign val="superscript"/>
        <sz val="12"/>
        <color indexed="8"/>
        <rFont val="Times New Roman"/>
        <family val="1"/>
        <charset val="204"/>
      </rPr>
      <t>.2)</t>
    </r>
  </si>
  <si>
    <r>
      <t xml:space="preserve">Стоимость работ (услуг) по капитальному ремонту (сумма показателей граф 4 и 11) </t>
    </r>
    <r>
      <rPr>
        <vertAlign val="superscript"/>
        <sz val="12"/>
        <color indexed="8"/>
        <rFont val="Times New Roman"/>
        <family val="1"/>
        <charset val="204"/>
      </rPr>
      <t>2)</t>
    </r>
  </si>
  <si>
    <r>
      <t xml:space="preserve">проектирование капитального ремонта МКД, всего (сумма показателей                  граф 5 - 10) </t>
    </r>
    <r>
      <rPr>
        <vertAlign val="superscript"/>
        <sz val="12"/>
        <color indexed="8"/>
        <rFont val="Times New Roman"/>
        <family val="1"/>
        <charset val="204"/>
      </rPr>
      <t>2)</t>
    </r>
  </si>
  <si>
    <r>
      <t xml:space="preserve">проведение строительного контроля за оказанием услуг и (или) выполнением работ по капитальному ремонту                 МКД </t>
    </r>
    <r>
      <rPr>
        <vertAlign val="superscript"/>
        <sz val="12"/>
        <color indexed="8"/>
        <rFont val="Times New Roman"/>
        <family val="1"/>
        <charset val="204"/>
      </rPr>
      <t>2)</t>
    </r>
  </si>
  <si>
    <r>
      <t xml:space="preserve">оценка технического состояния МКД и составление дефектных ведомостей (ведомостей объемов работ) </t>
    </r>
    <r>
      <rPr>
        <vertAlign val="superscript"/>
        <sz val="12"/>
        <color indexed="8"/>
        <rFont val="Times New Roman"/>
        <family val="1"/>
        <charset val="204"/>
      </rPr>
      <t>2)</t>
    </r>
    <r>
      <rPr>
        <sz val="12"/>
        <color indexed="8"/>
        <rFont val="Times New Roman"/>
        <family val="1"/>
        <charset val="204"/>
      </rPr>
      <t xml:space="preserve"> </t>
    </r>
  </si>
  <si>
    <r>
      <t xml:space="preserve">оценка соответствия лифтов требованиям Технического регламента </t>
    </r>
    <r>
      <rPr>
        <vertAlign val="superscript"/>
        <sz val="12"/>
        <color indexed="8"/>
        <rFont val="Times New Roman"/>
        <family val="1"/>
        <charset val="204"/>
      </rPr>
      <t>2)</t>
    </r>
  </si>
  <si>
    <r>
      <t xml:space="preserve"> разработка проектной документации на выполнение работ по капитальному ремонту МКД</t>
    </r>
    <r>
      <rPr>
        <vertAlign val="superscript"/>
        <sz val="12"/>
        <color indexed="8"/>
        <rFont val="Times New Roman"/>
        <family val="1"/>
        <charset val="204"/>
      </rPr>
      <t xml:space="preserve"> 2)</t>
    </r>
  </si>
  <si>
    <r>
      <t xml:space="preserve">разработка сметной документации на выполнение работ по капитальному ремонту МКД </t>
    </r>
    <r>
      <rPr>
        <vertAlign val="superscript"/>
        <sz val="12"/>
        <color indexed="8"/>
        <rFont val="Times New Roman"/>
        <family val="1"/>
        <charset val="204"/>
      </rPr>
      <t>2)</t>
    </r>
  </si>
  <si>
    <r>
      <t xml:space="preserve">проведение экспертизы проектной документации на выполнение работ по капитальному ремонту МКД </t>
    </r>
    <r>
      <rPr>
        <vertAlign val="superscript"/>
        <sz val="12"/>
        <color indexed="8"/>
        <rFont val="Times New Roman"/>
        <family val="1"/>
        <charset val="204"/>
      </rPr>
      <t>2)</t>
    </r>
  </si>
  <si>
    <r>
      <t xml:space="preserve">проверка достоверности опеределения сметной стоимости капитального ремонта МКД </t>
    </r>
    <r>
      <rPr>
        <vertAlign val="superscript"/>
        <sz val="12"/>
        <color indexed="8"/>
        <rFont val="Times New Roman"/>
        <family val="1"/>
        <charset val="204"/>
      </rPr>
      <t>2)</t>
    </r>
  </si>
  <si>
    <t>муниципального образования</t>
  </si>
  <si>
    <t>Ленинградский район</t>
  </si>
  <si>
    <t>Ленинградский район,                ст. Ленинградская,                     ул. Заводская, 9</t>
  </si>
  <si>
    <t>Ленинградский район,                ст. Ленинградская,                     ул. им. 417 Дивизии, 30</t>
  </si>
  <si>
    <t>Заместитель главы муниципального образования, начальник отдела жилищно-коммунального хозяйства администрации муниципального образования</t>
  </si>
  <si>
    <t>на территории муниципального образования Ленинградский  район</t>
  </si>
  <si>
    <t xml:space="preserve">                                                       по видам работ (услуг), установленным Законом, на территории муниципального образования Ленинградский район</t>
  </si>
  <si>
    <t>Всего по муниципальному образованию Ленинградский район</t>
  </si>
  <si>
    <t>ПРИЛОЖЕНИЕ № 1</t>
  </si>
  <si>
    <t>к постановлению администрации</t>
  </si>
  <si>
    <t>от ______________ № ______</t>
  </si>
  <si>
    <t>ПРИЛОЖЕНИЕ № 2</t>
  </si>
  <si>
    <t>ПРИЛОЖЕНИЕ № 3</t>
  </si>
  <si>
    <t>Список домов - претендентов</t>
  </si>
  <si>
    <t>краткосрочный план по плановому периоду 2017 - 2019 годов (этап 2018 года) на территории муниципального образования Ленинградский район</t>
  </si>
  <si>
    <t>Ленинградский район,                ст. Ленинградская,                     ул. Красная, 119</t>
  </si>
  <si>
    <t>Ленинградский район,                ст. Ленинградская,                     ул. Красная, 160</t>
  </si>
  <si>
    <t>Ленинградский район,                ст. Ленинградская,                     ул. Кооперации, 94</t>
  </si>
  <si>
    <t>Ленинградский район,                ст. Ленинградская,                     ул. Заводская, 18</t>
  </si>
  <si>
    <t>Ленинградский район,                ст. Ленинградская,                     ул. Заводская, 19</t>
  </si>
  <si>
    <t>Ленинградский район,                ст. Ленинградская,                     ул. Жлобы, 74</t>
  </si>
  <si>
    <t>Ленинградский район,                ст. Ленинградская,                     ул. Красная, 142</t>
  </si>
  <si>
    <t>Ленинградский район,                ст. Ленинградская,                     ул. Заводская, 23</t>
  </si>
  <si>
    <t>Ленинградский район,                ст. Ленинградская,                     ул. Заводская, 12</t>
  </si>
  <si>
    <t>Ленинградский район,                ст. Ленинградская,                     ул. Заводская, 5</t>
  </si>
  <si>
    <t>Ленинградский район,                ст. Ленинградская,                     ул. Ленина, 50</t>
  </si>
  <si>
    <t>Ленинградский район,                ст. Новоплатнировская,                     ул. Ленина, 110</t>
  </si>
  <si>
    <t>Ленинградский район,                ст. Ленинградская,                     ул. Заводская, 13</t>
  </si>
  <si>
    <t>Ленинградский район,                ст. Ленинградская,                     ул. им. 417 Дивизии, 28</t>
  </si>
  <si>
    <t>Ленинградский район,                ст. Ленинградская,                     ул. Жлобы, 52</t>
  </si>
  <si>
    <t>Ленинградский район,                ст. Ленинградская,                     ул. Жлобы, 54</t>
  </si>
  <si>
    <t>СПИСОК домов - претендентов</t>
  </si>
  <si>
    <t xml:space="preserve">многоквартирных домов для рассмотрения вопроса о включении в региональный краткосрочный план по плановому периоду 2017 - 2019 годов (этап 2018 года) по видам работ, установленным </t>
  </si>
  <si>
    <t xml:space="preserve">многоквартирных домов для рассмотрения вопроса о включении в региональный краткосрочный план по плановому периоду 2017 - 2019 годов (этап 2018 года)    </t>
  </si>
  <si>
    <t>С.Н.Шмаровоз</t>
  </si>
  <si>
    <t>4 кв.2018 г.</t>
  </si>
  <si>
    <t>от 26.09.2017 № 1151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</si>
</sst>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#,##0.0"/>
    <numFmt numFmtId="166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vertAlign val="superscript"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0.5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135">
    <xf numFmtId="0" fontId="0" fillId="0" borderId="0" xfId="0"/>
    <xf numFmtId="0" fontId="3" fillId="0" borderId="0" xfId="0" applyFont="1"/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right" wrapText="1"/>
    </xf>
    <xf numFmtId="0" fontId="7" fillId="0" borderId="0" xfId="0" applyFont="1"/>
    <xf numFmtId="0" fontId="7" fillId="0" borderId="0" xfId="0" applyFont="1" applyAlignment="1"/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textRotation="90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" fontId="7" fillId="0" borderId="0" xfId="0" applyNumberFormat="1" applyFont="1"/>
    <xf numFmtId="4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 wrapText="1"/>
    </xf>
    <xf numFmtId="4" fontId="7" fillId="2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7" fillId="0" borderId="0" xfId="0" applyNumberFormat="1" applyFont="1"/>
    <xf numFmtId="0" fontId="8" fillId="0" borderId="2" xfId="0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0" xfId="0" applyNumberFormat="1" applyFont="1"/>
    <xf numFmtId="0" fontId="8" fillId="0" borderId="0" xfId="0" applyFont="1"/>
    <xf numFmtId="0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9" fillId="0" borderId="0" xfId="0" applyFont="1"/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7" fillId="2" borderId="2" xfId="0" applyFont="1" applyFill="1" applyBorder="1" applyAlignment="1">
      <alignment horizontal="center" vertical="center" textRotation="90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9" fillId="0" borderId="0" xfId="0" applyNumberFormat="1" applyFont="1"/>
    <xf numFmtId="4" fontId="7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Fill="1" applyAlignment="1">
      <alignment horizontal="right" vertical="top" wrapText="1"/>
    </xf>
    <xf numFmtId="0" fontId="7" fillId="0" borderId="0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Border="1"/>
    <xf numFmtId="166" fontId="7" fillId="0" borderId="2" xfId="1" applyNumberFormat="1" applyFont="1" applyBorder="1" applyAlignment="1">
      <alignment horizontal="center" vertical="center" wrapText="1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4" fillId="0" borderId="0" xfId="0" applyFont="1" applyAlignment="1"/>
    <xf numFmtId="0" fontId="3" fillId="0" borderId="0" xfId="0" applyFont="1" applyAlignment="1">
      <alignment horizontal="center"/>
    </xf>
    <xf numFmtId="0" fontId="12" fillId="0" borderId="0" xfId="0" applyFont="1" applyFill="1" applyAlignment="1">
      <alignment horizontal="center" vertical="center"/>
    </xf>
    <xf numFmtId="0" fontId="7" fillId="0" borderId="0" xfId="0" applyFont="1" applyAlignment="1">
      <alignment wrapText="1"/>
    </xf>
    <xf numFmtId="4" fontId="7" fillId="0" borderId="2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7" fillId="0" borderId="0" xfId="0" applyFont="1" applyFill="1"/>
    <xf numFmtId="0" fontId="7" fillId="0" borderId="0" xfId="0" applyFont="1" applyFill="1" applyAlignment="1"/>
    <xf numFmtId="0" fontId="9" fillId="0" borderId="0" xfId="0" applyFont="1" applyFill="1"/>
    <xf numFmtId="166" fontId="7" fillId="0" borderId="2" xfId="1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11" fillId="0" borderId="0" xfId="0" applyFont="1" applyAlignment="1"/>
    <xf numFmtId="0" fontId="7" fillId="0" borderId="0" xfId="0" applyFont="1" applyAlignment="1">
      <alignment horizontal="right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" fontId="7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7" fillId="0" borderId="0" xfId="0" applyFont="1" applyAlignment="1">
      <alignment horizontal="right"/>
    </xf>
    <xf numFmtId="1" fontId="7" fillId="0" borderId="2" xfId="0" applyNumberFormat="1" applyFont="1" applyFill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/>
    <xf numFmtId="0" fontId="7" fillId="0" borderId="0" xfId="0" applyFont="1" applyAlignment="1">
      <alignment horizontal="center"/>
    </xf>
    <xf numFmtId="0" fontId="4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textRotation="90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textRotation="90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wrapText="1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2" borderId="4" xfId="0" applyFont="1" applyFill="1" applyBorder="1" applyAlignment="1">
      <alignment horizontal="center" vertical="center" textRotation="90" wrapText="1"/>
    </xf>
    <xf numFmtId="0" fontId="7" fillId="2" borderId="5" xfId="0" applyFont="1" applyFill="1" applyBorder="1" applyAlignment="1">
      <alignment horizontal="center" vertical="center" textRotation="90" wrapText="1"/>
    </xf>
    <xf numFmtId="0" fontId="7" fillId="2" borderId="6" xfId="0" applyFont="1" applyFill="1" applyBorder="1" applyAlignment="1">
      <alignment horizontal="center" vertical="center" textRotation="90" wrapText="1"/>
    </xf>
    <xf numFmtId="0" fontId="7" fillId="2" borderId="7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textRotation="90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right" wrapText="1"/>
    </xf>
    <xf numFmtId="0" fontId="7" fillId="0" borderId="0" xfId="0" applyFont="1" applyFill="1" applyAlignment="1">
      <alignment horizontal="right" wrapText="1"/>
    </xf>
    <xf numFmtId="0" fontId="7" fillId="0" borderId="0" xfId="0" applyFont="1" applyAlignment="1">
      <alignment horizontal="left" vertical="top" wrapText="1"/>
    </xf>
    <xf numFmtId="0" fontId="13" fillId="0" borderId="0" xfId="0" applyFont="1" applyAlignment="1">
      <alignment wrapText="1"/>
    </xf>
    <xf numFmtId="0" fontId="7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1"/>
  <sheetViews>
    <sheetView view="pageBreakPreview" topLeftCell="A29" zoomScale="75" zoomScaleNormal="50" zoomScaleSheetLayoutView="75" workbookViewId="0">
      <selection activeCell="G34" sqref="G34"/>
    </sheetView>
  </sheetViews>
  <sheetFormatPr defaultRowHeight="15.75" x14ac:dyDescent="0.25"/>
  <cols>
    <col min="1" max="1" width="6.28515625" style="4" customWidth="1"/>
    <col min="2" max="2" width="29.28515625" style="4" customWidth="1"/>
    <col min="3" max="3" width="14.42578125" style="4" customWidth="1"/>
    <col min="4" max="6" width="7.5703125" style="4" customWidth="1"/>
    <col min="7" max="7" width="15.28515625" style="4" customWidth="1"/>
    <col min="8" max="8" width="15.28515625" style="20" customWidth="1"/>
    <col min="9" max="9" width="18.28515625" style="67" customWidth="1"/>
    <col min="10" max="10" width="16.42578125" style="4" customWidth="1"/>
    <col min="11" max="11" width="9.5703125" style="4" customWidth="1"/>
    <col min="12" max="12" width="15.140625" style="4" customWidth="1"/>
    <col min="13" max="13" width="16.28515625" style="4" customWidth="1"/>
    <col min="14" max="19" width="11.7109375" style="4" customWidth="1"/>
    <col min="20" max="20" width="9.42578125" style="4" customWidth="1"/>
    <col min="21" max="21" width="21.85546875" style="4" customWidth="1"/>
    <col min="22" max="16384" width="9.140625" style="4"/>
  </cols>
  <sheetData>
    <row r="1" spans="1:21" ht="18.75" x14ac:dyDescent="0.3">
      <c r="O1" s="66"/>
      <c r="P1" s="83" t="s">
        <v>74</v>
      </c>
      <c r="Q1" s="83"/>
      <c r="R1" s="83"/>
      <c r="S1" s="66"/>
    </row>
    <row r="2" spans="1:21" ht="18.75" x14ac:dyDescent="0.3">
      <c r="O2" s="83" t="s">
        <v>75</v>
      </c>
      <c r="P2" s="83"/>
      <c r="Q2" s="83"/>
      <c r="R2" s="83"/>
      <c r="S2" s="83"/>
    </row>
    <row r="3" spans="1:21" ht="18.75" x14ac:dyDescent="0.3">
      <c r="O3" s="83" t="s">
        <v>66</v>
      </c>
      <c r="P3" s="83"/>
      <c r="Q3" s="83"/>
      <c r="R3" s="83"/>
      <c r="S3" s="83"/>
    </row>
    <row r="4" spans="1:21" ht="18.75" x14ac:dyDescent="0.3">
      <c r="O4" s="83" t="s">
        <v>67</v>
      </c>
      <c r="P4" s="83"/>
      <c r="Q4" s="83"/>
      <c r="R4" s="83"/>
      <c r="S4" s="83"/>
    </row>
    <row r="5" spans="1:21" ht="18.75" x14ac:dyDescent="0.3">
      <c r="O5" s="65"/>
      <c r="P5" s="83" t="s">
        <v>102</v>
      </c>
      <c r="Q5" s="83"/>
      <c r="R5" s="83"/>
      <c r="S5" s="65"/>
    </row>
    <row r="7" spans="1:21" s="1" customFormat="1" ht="18.75" x14ac:dyDescent="0.3">
      <c r="A7" s="89" t="s">
        <v>79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</row>
    <row r="8" spans="1:21" s="1" customFormat="1" ht="18.75" x14ac:dyDescent="0.3">
      <c r="A8" s="91" t="s">
        <v>23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</row>
    <row r="9" spans="1:21" s="55" customFormat="1" ht="18.75" x14ac:dyDescent="0.3">
      <c r="A9" s="95" t="s">
        <v>80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</row>
    <row r="10" spans="1:21" x14ac:dyDescent="0.25">
      <c r="A10" s="6"/>
      <c r="B10" s="2"/>
      <c r="C10" s="7" t="s">
        <v>28</v>
      </c>
      <c r="D10" s="8"/>
      <c r="E10" s="8"/>
      <c r="F10" s="8"/>
      <c r="G10" s="8"/>
      <c r="H10" s="8"/>
      <c r="I10" s="71"/>
      <c r="J10" s="97"/>
      <c r="K10" s="97"/>
      <c r="L10" s="98"/>
      <c r="M10" s="98"/>
      <c r="N10" s="98"/>
      <c r="O10" s="98"/>
      <c r="P10" s="98"/>
      <c r="Q10" s="98"/>
      <c r="R10" s="98"/>
      <c r="S10" s="98"/>
    </row>
    <row r="11" spans="1:21" x14ac:dyDescent="0.25">
      <c r="A11" s="82" t="s">
        <v>4</v>
      </c>
      <c r="B11" s="82" t="s">
        <v>1</v>
      </c>
      <c r="C11" s="80" t="s">
        <v>2</v>
      </c>
      <c r="D11" s="84" t="s">
        <v>26</v>
      </c>
      <c r="E11" s="81"/>
      <c r="F11" s="81"/>
      <c r="G11" s="80" t="s">
        <v>5</v>
      </c>
      <c r="H11" s="102" t="s">
        <v>31</v>
      </c>
      <c r="I11" s="82" t="s">
        <v>44</v>
      </c>
      <c r="J11" s="82"/>
      <c r="K11" s="82"/>
      <c r="L11" s="82"/>
      <c r="M11" s="82"/>
      <c r="N11" s="82"/>
      <c r="O11" s="82"/>
      <c r="P11" s="82"/>
      <c r="Q11" s="82"/>
      <c r="R11" s="82"/>
      <c r="S11" s="100" t="s">
        <v>45</v>
      </c>
    </row>
    <row r="12" spans="1:21" x14ac:dyDescent="0.25">
      <c r="A12" s="82"/>
      <c r="B12" s="82"/>
      <c r="C12" s="88"/>
      <c r="D12" s="81"/>
      <c r="E12" s="81"/>
      <c r="F12" s="81"/>
      <c r="G12" s="82"/>
      <c r="H12" s="103"/>
      <c r="I12" s="80" t="s">
        <v>36</v>
      </c>
      <c r="J12" s="82" t="s">
        <v>6</v>
      </c>
      <c r="K12" s="82"/>
      <c r="L12" s="82"/>
      <c r="M12" s="82"/>
      <c r="N12" s="82"/>
      <c r="O12" s="82"/>
      <c r="P12" s="82"/>
      <c r="Q12" s="82"/>
      <c r="R12" s="80" t="s">
        <v>29</v>
      </c>
      <c r="S12" s="101"/>
    </row>
    <row r="13" spans="1:21" x14ac:dyDescent="0.25">
      <c r="A13" s="82"/>
      <c r="B13" s="82"/>
      <c r="C13" s="88"/>
      <c r="D13" s="87" t="s">
        <v>22</v>
      </c>
      <c r="E13" s="87" t="s">
        <v>25</v>
      </c>
      <c r="F13" s="87" t="s">
        <v>27</v>
      </c>
      <c r="G13" s="82"/>
      <c r="H13" s="103"/>
      <c r="I13" s="80"/>
      <c r="J13" s="80" t="s">
        <v>37</v>
      </c>
      <c r="K13" s="80" t="s">
        <v>39</v>
      </c>
      <c r="L13" s="80" t="s">
        <v>24</v>
      </c>
      <c r="M13" s="80" t="s">
        <v>40</v>
      </c>
      <c r="N13" s="80" t="s">
        <v>20</v>
      </c>
      <c r="O13" s="82" t="s">
        <v>7</v>
      </c>
      <c r="P13" s="82"/>
      <c r="Q13" s="80" t="s">
        <v>8</v>
      </c>
      <c r="R13" s="80"/>
      <c r="S13" s="101"/>
    </row>
    <row r="14" spans="1:21" ht="117.75" customHeight="1" x14ac:dyDescent="0.25">
      <c r="A14" s="82"/>
      <c r="B14" s="82"/>
      <c r="C14" s="88"/>
      <c r="D14" s="81"/>
      <c r="E14" s="81"/>
      <c r="F14" s="81"/>
      <c r="G14" s="82"/>
      <c r="H14" s="103"/>
      <c r="I14" s="80"/>
      <c r="J14" s="81"/>
      <c r="K14" s="80"/>
      <c r="L14" s="81"/>
      <c r="M14" s="81"/>
      <c r="N14" s="81"/>
      <c r="O14" s="9" t="s">
        <v>30</v>
      </c>
      <c r="P14" s="9" t="s">
        <v>34</v>
      </c>
      <c r="Q14" s="81"/>
      <c r="R14" s="80"/>
      <c r="S14" s="101"/>
    </row>
    <row r="15" spans="1:21" x14ac:dyDescent="0.25">
      <c r="A15" s="82"/>
      <c r="B15" s="82"/>
      <c r="C15" s="88"/>
      <c r="D15" s="10" t="s">
        <v>19</v>
      </c>
      <c r="E15" s="10" t="s">
        <v>19</v>
      </c>
      <c r="F15" s="10" t="s">
        <v>19</v>
      </c>
      <c r="G15" s="11" t="s">
        <v>9</v>
      </c>
      <c r="H15" s="12" t="s">
        <v>10</v>
      </c>
      <c r="I15" s="64" t="s">
        <v>11</v>
      </c>
      <c r="J15" s="11" t="s">
        <v>11</v>
      </c>
      <c r="K15" s="11" t="s">
        <v>11</v>
      </c>
      <c r="L15" s="11" t="s">
        <v>11</v>
      </c>
      <c r="M15" s="11" t="s">
        <v>11</v>
      </c>
      <c r="N15" s="11" t="s">
        <v>11</v>
      </c>
      <c r="O15" s="11" t="s">
        <v>11</v>
      </c>
      <c r="P15" s="11" t="s">
        <v>11</v>
      </c>
      <c r="Q15" s="11" t="s">
        <v>11</v>
      </c>
      <c r="R15" s="11" t="s">
        <v>21</v>
      </c>
      <c r="S15" s="101"/>
    </row>
    <row r="16" spans="1:21" x14ac:dyDescent="0.25">
      <c r="A16" s="11">
        <v>1</v>
      </c>
      <c r="B16" s="11">
        <v>2</v>
      </c>
      <c r="C16" s="11">
        <v>3</v>
      </c>
      <c r="D16" s="10">
        <v>4</v>
      </c>
      <c r="E16" s="10">
        <v>5</v>
      </c>
      <c r="F16" s="10">
        <v>6</v>
      </c>
      <c r="G16" s="11">
        <v>7</v>
      </c>
      <c r="H16" s="12">
        <v>8</v>
      </c>
      <c r="I16" s="64">
        <v>9</v>
      </c>
      <c r="J16" s="11">
        <v>10</v>
      </c>
      <c r="K16" s="11">
        <v>11</v>
      </c>
      <c r="L16" s="11">
        <v>12</v>
      </c>
      <c r="M16" s="11">
        <v>13</v>
      </c>
      <c r="N16" s="11">
        <v>14</v>
      </c>
      <c r="O16" s="11">
        <v>15</v>
      </c>
      <c r="P16" s="11">
        <v>16</v>
      </c>
      <c r="Q16" s="11">
        <v>17</v>
      </c>
      <c r="R16" s="11">
        <v>18</v>
      </c>
      <c r="S16" s="13" t="s">
        <v>38</v>
      </c>
      <c r="U16" s="14"/>
    </row>
    <row r="17" spans="1:22" s="26" customFormat="1" ht="45" customHeight="1" x14ac:dyDescent="0.25">
      <c r="A17" s="99" t="s">
        <v>73</v>
      </c>
      <c r="B17" s="99"/>
      <c r="C17" s="21" t="s">
        <v>12</v>
      </c>
      <c r="D17" s="22" t="s">
        <v>12</v>
      </c>
      <c r="E17" s="22" t="s">
        <v>12</v>
      </c>
      <c r="F17" s="22">
        <f>SUM(F18:F35)</f>
        <v>252</v>
      </c>
      <c r="G17" s="23">
        <f>SUM(G18:G35)</f>
        <v>15914.99</v>
      </c>
      <c r="H17" s="22">
        <f>SUM(H18:H35)</f>
        <v>452</v>
      </c>
      <c r="I17" s="24">
        <f>SUM(J17:Q17)</f>
        <v>14498902.85</v>
      </c>
      <c r="J17" s="24">
        <f>SUM(J18:J35)</f>
        <v>1405801.55</v>
      </c>
      <c r="K17" s="24">
        <f t="shared" ref="K17:R17" si="0">SUM(K18:K31)</f>
        <v>0</v>
      </c>
      <c r="L17" s="24">
        <v>657461.27</v>
      </c>
      <c r="M17" s="24">
        <f>SUM(M18:M35)</f>
        <v>12435640.029999999</v>
      </c>
      <c r="N17" s="23">
        <f t="shared" si="0"/>
        <v>0</v>
      </c>
      <c r="O17" s="23">
        <f t="shared" si="0"/>
        <v>0</v>
      </c>
      <c r="P17" s="23">
        <f t="shared" si="0"/>
        <v>0</v>
      </c>
      <c r="Q17" s="23">
        <f t="shared" si="0"/>
        <v>0</v>
      </c>
      <c r="R17" s="22">
        <f t="shared" si="0"/>
        <v>11544.876473642771</v>
      </c>
      <c r="S17" s="24" t="s">
        <v>12</v>
      </c>
      <c r="T17" s="25"/>
      <c r="U17" s="25"/>
      <c r="V17" s="25"/>
    </row>
    <row r="18" spans="1:22" ht="47.25" x14ac:dyDescent="0.25">
      <c r="A18" s="11">
        <v>1</v>
      </c>
      <c r="B18" s="16" t="s">
        <v>81</v>
      </c>
      <c r="C18" s="11">
        <v>1</v>
      </c>
      <c r="D18" s="10">
        <v>2</v>
      </c>
      <c r="E18" s="10">
        <v>1</v>
      </c>
      <c r="F18" s="10">
        <v>8</v>
      </c>
      <c r="G18" s="15">
        <v>261.60000000000002</v>
      </c>
      <c r="H18" s="12">
        <v>10</v>
      </c>
      <c r="I18" s="38">
        <v>246614</v>
      </c>
      <c r="J18" s="17">
        <v>27812.09</v>
      </c>
      <c r="K18" s="17">
        <v>0</v>
      </c>
      <c r="L18" s="17">
        <v>12836.45</v>
      </c>
      <c r="M18" s="17">
        <f>I18-J18-L18</f>
        <v>205965.46</v>
      </c>
      <c r="N18" s="15">
        <v>0</v>
      </c>
      <c r="O18" s="15">
        <v>0</v>
      </c>
      <c r="P18" s="15">
        <v>0</v>
      </c>
      <c r="Q18" s="15">
        <v>0</v>
      </c>
      <c r="R18" s="15">
        <f t="shared" ref="R18:R31" si="1">I18/G18</f>
        <v>942.71406727828742</v>
      </c>
      <c r="S18" s="75" t="s">
        <v>101</v>
      </c>
      <c r="T18" s="14"/>
      <c r="U18" s="14"/>
      <c r="V18" s="14"/>
    </row>
    <row r="19" spans="1:22" ht="47.25" x14ac:dyDescent="0.25">
      <c r="A19" s="11">
        <v>2</v>
      </c>
      <c r="B19" s="16" t="s">
        <v>82</v>
      </c>
      <c r="C19" s="11">
        <v>1</v>
      </c>
      <c r="D19" s="10">
        <v>2</v>
      </c>
      <c r="E19" s="10">
        <v>1</v>
      </c>
      <c r="F19" s="10">
        <v>4</v>
      </c>
      <c r="G19" s="15">
        <v>397.9</v>
      </c>
      <c r="H19" s="12">
        <v>4</v>
      </c>
      <c r="I19" s="38">
        <v>195403.5</v>
      </c>
      <c r="J19" s="17">
        <v>17773.89</v>
      </c>
      <c r="K19" s="17">
        <v>0</v>
      </c>
      <c r="L19" s="17">
        <v>8203.26</v>
      </c>
      <c r="M19" s="17">
        <f t="shared" ref="M19:M35" si="2">I19-J19-L19</f>
        <v>169426.34999999998</v>
      </c>
      <c r="N19" s="15">
        <v>0</v>
      </c>
      <c r="O19" s="15">
        <v>0</v>
      </c>
      <c r="P19" s="15">
        <v>0</v>
      </c>
      <c r="Q19" s="15">
        <v>0</v>
      </c>
      <c r="R19" s="15">
        <f t="shared" si="1"/>
        <v>491.08695652173918</v>
      </c>
      <c r="S19" s="75" t="s">
        <v>101</v>
      </c>
      <c r="T19" s="14"/>
      <c r="U19" s="14"/>
      <c r="V19" s="14"/>
    </row>
    <row r="20" spans="1:22" ht="47.25" x14ac:dyDescent="0.25">
      <c r="A20" s="18">
        <v>3</v>
      </c>
      <c r="B20" s="16" t="s">
        <v>83</v>
      </c>
      <c r="C20" s="18">
        <v>1</v>
      </c>
      <c r="D20" s="18">
        <v>4</v>
      </c>
      <c r="E20" s="18">
        <v>1</v>
      </c>
      <c r="F20" s="18">
        <v>16</v>
      </c>
      <c r="G20" s="18">
        <v>1002.9</v>
      </c>
      <c r="H20" s="19">
        <v>27</v>
      </c>
      <c r="I20" s="38">
        <v>1090000</v>
      </c>
      <c r="J20" s="61">
        <v>90967.83</v>
      </c>
      <c r="K20" s="17">
        <v>0</v>
      </c>
      <c r="L20" s="17">
        <v>41984.959999999999</v>
      </c>
      <c r="M20" s="17">
        <v>957047.21</v>
      </c>
      <c r="N20" s="15">
        <v>0</v>
      </c>
      <c r="O20" s="15">
        <v>0</v>
      </c>
      <c r="P20" s="15">
        <v>0</v>
      </c>
      <c r="Q20" s="15">
        <v>0</v>
      </c>
      <c r="R20" s="15">
        <f t="shared" si="1"/>
        <v>1086.8481403928608</v>
      </c>
      <c r="S20" s="75" t="s">
        <v>101</v>
      </c>
    </row>
    <row r="21" spans="1:22" ht="47.25" x14ac:dyDescent="0.25">
      <c r="A21" s="18">
        <v>4</v>
      </c>
      <c r="B21" s="16" t="s">
        <v>84</v>
      </c>
      <c r="C21" s="18">
        <v>1</v>
      </c>
      <c r="D21" s="18">
        <v>2</v>
      </c>
      <c r="E21" s="18">
        <v>2</v>
      </c>
      <c r="F21" s="18">
        <v>12</v>
      </c>
      <c r="G21" s="18">
        <v>738</v>
      </c>
      <c r="H21" s="19">
        <v>19</v>
      </c>
      <c r="I21" s="38">
        <v>732320</v>
      </c>
      <c r="J21" s="61">
        <v>58430.36</v>
      </c>
      <c r="K21" s="17">
        <v>0</v>
      </c>
      <c r="L21" s="17">
        <v>26245.84</v>
      </c>
      <c r="M21" s="17">
        <f t="shared" si="2"/>
        <v>647643.80000000005</v>
      </c>
      <c r="N21" s="15">
        <v>0</v>
      </c>
      <c r="O21" s="15">
        <v>0</v>
      </c>
      <c r="P21" s="15">
        <v>0</v>
      </c>
      <c r="Q21" s="15">
        <v>0</v>
      </c>
      <c r="R21" s="15">
        <f t="shared" si="1"/>
        <v>992.30352303523034</v>
      </c>
      <c r="S21" s="75" t="s">
        <v>101</v>
      </c>
    </row>
    <row r="22" spans="1:22" ht="47.25" x14ac:dyDescent="0.25">
      <c r="A22" s="18">
        <v>5</v>
      </c>
      <c r="B22" s="16" t="s">
        <v>69</v>
      </c>
      <c r="C22" s="73">
        <v>1</v>
      </c>
      <c r="D22" s="18">
        <v>2</v>
      </c>
      <c r="E22" s="18">
        <v>1</v>
      </c>
      <c r="F22" s="18">
        <v>4</v>
      </c>
      <c r="G22" s="18">
        <v>250.2</v>
      </c>
      <c r="H22" s="19">
        <v>9</v>
      </c>
      <c r="I22" s="38">
        <v>86303</v>
      </c>
      <c r="J22" s="61">
        <v>31426.560000000001</v>
      </c>
      <c r="K22" s="17">
        <v>0</v>
      </c>
      <c r="L22" s="17">
        <v>14504.37</v>
      </c>
      <c r="M22" s="17">
        <f t="shared" si="2"/>
        <v>40372.07</v>
      </c>
      <c r="N22" s="15">
        <v>0</v>
      </c>
      <c r="O22" s="15">
        <v>0</v>
      </c>
      <c r="P22" s="15">
        <v>0</v>
      </c>
      <c r="Q22" s="15">
        <v>0</v>
      </c>
      <c r="R22" s="15">
        <f t="shared" si="1"/>
        <v>344.93605115907275</v>
      </c>
      <c r="S22" s="75" t="s">
        <v>101</v>
      </c>
    </row>
    <row r="23" spans="1:22" ht="47.25" x14ac:dyDescent="0.25">
      <c r="A23" s="18">
        <v>6</v>
      </c>
      <c r="B23" s="16" t="s">
        <v>85</v>
      </c>
      <c r="C23" s="73">
        <v>1</v>
      </c>
      <c r="D23" s="18">
        <v>2</v>
      </c>
      <c r="E23" s="18">
        <v>2</v>
      </c>
      <c r="F23" s="18">
        <v>16</v>
      </c>
      <c r="G23" s="18">
        <v>701.1</v>
      </c>
      <c r="H23" s="19">
        <v>30</v>
      </c>
      <c r="I23" s="38">
        <v>532271.5</v>
      </c>
      <c r="J23" s="61">
        <v>78736.42</v>
      </c>
      <c r="K23" s="17">
        <v>0</v>
      </c>
      <c r="L23" s="17">
        <v>36339.78</v>
      </c>
      <c r="M23" s="17">
        <f t="shared" si="2"/>
        <v>417195.30000000005</v>
      </c>
      <c r="N23" s="15">
        <v>0</v>
      </c>
      <c r="O23" s="15">
        <v>0</v>
      </c>
      <c r="P23" s="15">
        <v>0</v>
      </c>
      <c r="Q23" s="15">
        <v>0</v>
      </c>
      <c r="R23" s="15">
        <f t="shared" si="1"/>
        <v>759.19483668520888</v>
      </c>
      <c r="S23" s="75" t="s">
        <v>101</v>
      </c>
    </row>
    <row r="24" spans="1:22" ht="47.25" x14ac:dyDescent="0.25">
      <c r="A24" s="18">
        <v>7</v>
      </c>
      <c r="B24" s="16" t="s">
        <v>68</v>
      </c>
      <c r="C24" s="18">
        <v>1</v>
      </c>
      <c r="D24" s="18">
        <v>2</v>
      </c>
      <c r="E24" s="18">
        <v>2</v>
      </c>
      <c r="F24" s="18">
        <v>12</v>
      </c>
      <c r="G24" s="18">
        <v>723.3</v>
      </c>
      <c r="H24" s="19">
        <v>19</v>
      </c>
      <c r="I24" s="38">
        <v>491514.5</v>
      </c>
      <c r="J24" s="61">
        <v>93416.81</v>
      </c>
      <c r="K24" s="17">
        <v>0</v>
      </c>
      <c r="L24" s="17">
        <v>43115.57</v>
      </c>
      <c r="M24" s="17">
        <f t="shared" si="2"/>
        <v>354982.12</v>
      </c>
      <c r="N24" s="15">
        <v>0</v>
      </c>
      <c r="O24" s="15">
        <v>0</v>
      </c>
      <c r="P24" s="15">
        <v>0</v>
      </c>
      <c r="Q24" s="15">
        <v>0</v>
      </c>
      <c r="R24" s="15">
        <f t="shared" si="1"/>
        <v>679.54444905295179</v>
      </c>
      <c r="S24" s="75" t="s">
        <v>101</v>
      </c>
    </row>
    <row r="25" spans="1:22" ht="47.25" x14ac:dyDescent="0.25">
      <c r="A25" s="18">
        <v>8</v>
      </c>
      <c r="B25" s="16" t="s">
        <v>86</v>
      </c>
      <c r="C25" s="18">
        <v>1</v>
      </c>
      <c r="D25" s="18">
        <v>5</v>
      </c>
      <c r="E25" s="18">
        <v>3</v>
      </c>
      <c r="F25" s="18">
        <v>40</v>
      </c>
      <c r="G25" s="18">
        <v>2525.8000000000002</v>
      </c>
      <c r="H25" s="19">
        <v>61</v>
      </c>
      <c r="I25" s="38">
        <v>2675427</v>
      </c>
      <c r="J25" s="61">
        <v>220265.64</v>
      </c>
      <c r="K25" s="17">
        <v>0</v>
      </c>
      <c r="L25" s="17">
        <v>100615.49</v>
      </c>
      <c r="M25" s="17">
        <f t="shared" si="2"/>
        <v>2354545.8699999996</v>
      </c>
      <c r="N25" s="15">
        <v>0</v>
      </c>
      <c r="O25" s="15">
        <v>0</v>
      </c>
      <c r="P25" s="15">
        <v>0</v>
      </c>
      <c r="Q25" s="15">
        <v>0</v>
      </c>
      <c r="R25" s="15">
        <f t="shared" si="1"/>
        <v>1059.2394488874811</v>
      </c>
      <c r="S25" s="75" t="s">
        <v>101</v>
      </c>
    </row>
    <row r="26" spans="1:22" ht="47.25" x14ac:dyDescent="0.25">
      <c r="A26" s="18">
        <v>9</v>
      </c>
      <c r="B26" s="16" t="s">
        <v>87</v>
      </c>
      <c r="C26" s="73">
        <v>1</v>
      </c>
      <c r="D26" s="18">
        <v>2</v>
      </c>
      <c r="E26" s="18">
        <v>1</v>
      </c>
      <c r="F26" s="18">
        <v>8</v>
      </c>
      <c r="G26" s="18">
        <v>268.5</v>
      </c>
      <c r="H26" s="19">
        <v>11</v>
      </c>
      <c r="I26" s="38">
        <v>388880</v>
      </c>
      <c r="J26" s="61">
        <v>32113.27</v>
      </c>
      <c r="K26" s="17">
        <v>0</v>
      </c>
      <c r="L26" s="17">
        <v>14821.37</v>
      </c>
      <c r="M26" s="17">
        <f t="shared" si="2"/>
        <v>341945.36</v>
      </c>
      <c r="N26" s="15">
        <v>0</v>
      </c>
      <c r="O26" s="15">
        <v>0</v>
      </c>
      <c r="P26" s="15">
        <v>0</v>
      </c>
      <c r="Q26" s="15">
        <v>0</v>
      </c>
      <c r="R26" s="15">
        <f t="shared" si="1"/>
        <v>1448.3426443202979</v>
      </c>
      <c r="S26" s="75" t="s">
        <v>101</v>
      </c>
    </row>
    <row r="27" spans="1:22" ht="47.25" x14ac:dyDescent="0.25">
      <c r="A27" s="18">
        <v>10</v>
      </c>
      <c r="B27" s="16" t="s">
        <v>88</v>
      </c>
      <c r="C27" s="73">
        <v>1</v>
      </c>
      <c r="D27" s="18">
        <v>2</v>
      </c>
      <c r="E27" s="18">
        <v>2</v>
      </c>
      <c r="F27" s="18">
        <v>16</v>
      </c>
      <c r="G27" s="18">
        <v>640.20000000000005</v>
      </c>
      <c r="H27" s="19">
        <v>42</v>
      </c>
      <c r="I27" s="38">
        <v>516133</v>
      </c>
      <c r="J27" s="61">
        <v>67651.210000000006</v>
      </c>
      <c r="K27" s="17">
        <v>0</v>
      </c>
      <c r="L27" s="17">
        <v>31223.43</v>
      </c>
      <c r="M27" s="17">
        <f t="shared" si="2"/>
        <v>417258.36</v>
      </c>
      <c r="N27" s="15">
        <v>0</v>
      </c>
      <c r="O27" s="15">
        <v>0</v>
      </c>
      <c r="P27" s="15">
        <v>0</v>
      </c>
      <c r="Q27" s="15">
        <v>0</v>
      </c>
      <c r="R27" s="15">
        <f t="shared" si="1"/>
        <v>806.20587316463605</v>
      </c>
      <c r="S27" s="75" t="s">
        <v>101</v>
      </c>
    </row>
    <row r="28" spans="1:22" ht="47.25" x14ac:dyDescent="0.25">
      <c r="A28" s="18">
        <v>11</v>
      </c>
      <c r="B28" s="16" t="s">
        <v>89</v>
      </c>
      <c r="C28" s="18">
        <v>1</v>
      </c>
      <c r="D28" s="18">
        <v>2</v>
      </c>
      <c r="E28" s="18">
        <v>2</v>
      </c>
      <c r="F28" s="18">
        <v>12</v>
      </c>
      <c r="G28" s="18">
        <v>727.3</v>
      </c>
      <c r="H28" s="19">
        <v>16</v>
      </c>
      <c r="I28" s="38">
        <v>706880</v>
      </c>
      <c r="J28" s="61">
        <v>91269.37</v>
      </c>
      <c r="K28" s="17">
        <v>0</v>
      </c>
      <c r="L28" s="17">
        <v>42124.35</v>
      </c>
      <c r="M28" s="17">
        <f t="shared" si="2"/>
        <v>573486.28</v>
      </c>
      <c r="N28" s="15">
        <v>0</v>
      </c>
      <c r="O28" s="15">
        <v>0</v>
      </c>
      <c r="P28" s="15">
        <v>0</v>
      </c>
      <c r="Q28" s="15">
        <v>0</v>
      </c>
      <c r="R28" s="15">
        <f t="shared" si="1"/>
        <v>971.92355286676752</v>
      </c>
      <c r="S28" s="75" t="s">
        <v>101</v>
      </c>
    </row>
    <row r="29" spans="1:22" ht="47.25" x14ac:dyDescent="0.25">
      <c r="A29" s="18">
        <v>12</v>
      </c>
      <c r="B29" s="16" t="s">
        <v>90</v>
      </c>
      <c r="C29" s="18">
        <v>1</v>
      </c>
      <c r="D29" s="18">
        <v>2</v>
      </c>
      <c r="E29" s="18">
        <v>2</v>
      </c>
      <c r="F29" s="18">
        <v>12</v>
      </c>
      <c r="G29" s="18">
        <v>719.5</v>
      </c>
      <c r="H29" s="19">
        <v>22</v>
      </c>
      <c r="I29" s="38">
        <v>404758</v>
      </c>
      <c r="J29" s="61">
        <v>86971.78</v>
      </c>
      <c r="K29" s="17">
        <v>0</v>
      </c>
      <c r="L29" s="17">
        <v>40170.85</v>
      </c>
      <c r="M29" s="17">
        <f t="shared" si="2"/>
        <v>277615.37</v>
      </c>
      <c r="N29" s="15">
        <v>0</v>
      </c>
      <c r="O29" s="15">
        <v>0</v>
      </c>
      <c r="P29" s="15">
        <v>0</v>
      </c>
      <c r="Q29" s="15">
        <v>0</v>
      </c>
      <c r="R29" s="15">
        <f t="shared" si="1"/>
        <v>562.55455177206397</v>
      </c>
      <c r="S29" s="75" t="s">
        <v>101</v>
      </c>
    </row>
    <row r="30" spans="1:22" ht="47.25" x14ac:dyDescent="0.25">
      <c r="A30" s="18">
        <v>13</v>
      </c>
      <c r="B30" s="16" t="s">
        <v>91</v>
      </c>
      <c r="C30" s="73">
        <v>1</v>
      </c>
      <c r="D30" s="18">
        <v>2</v>
      </c>
      <c r="E30" s="18">
        <v>1</v>
      </c>
      <c r="F30" s="18">
        <v>8</v>
      </c>
      <c r="G30" s="18">
        <v>263.58999999999997</v>
      </c>
      <c r="H30" s="19">
        <v>22</v>
      </c>
      <c r="I30" s="38">
        <v>260623.35</v>
      </c>
      <c r="J30" s="61">
        <v>21397.85</v>
      </c>
      <c r="K30" s="17">
        <v>0</v>
      </c>
      <c r="L30" s="17">
        <v>9875.98</v>
      </c>
      <c r="M30" s="17">
        <f t="shared" si="2"/>
        <v>229349.52</v>
      </c>
      <c r="N30" s="15">
        <v>0</v>
      </c>
      <c r="O30" s="15">
        <v>0</v>
      </c>
      <c r="P30" s="15">
        <v>0</v>
      </c>
      <c r="Q30" s="15">
        <v>0</v>
      </c>
      <c r="R30" s="15">
        <f t="shared" si="1"/>
        <v>988.74521036458145</v>
      </c>
      <c r="S30" s="75" t="s">
        <v>101</v>
      </c>
    </row>
    <row r="31" spans="1:22" ht="47.25" x14ac:dyDescent="0.25">
      <c r="A31" s="18">
        <v>14</v>
      </c>
      <c r="B31" s="16" t="s">
        <v>92</v>
      </c>
      <c r="C31" s="73">
        <v>1</v>
      </c>
      <c r="D31" s="18">
        <v>2</v>
      </c>
      <c r="E31" s="18">
        <v>2</v>
      </c>
      <c r="F31" s="18">
        <v>16</v>
      </c>
      <c r="G31" s="18">
        <v>1412.5</v>
      </c>
      <c r="H31" s="19">
        <v>27</v>
      </c>
      <c r="I31" s="38">
        <v>580872.5</v>
      </c>
      <c r="J31" s="61">
        <v>56820.42</v>
      </c>
      <c r="K31" s="17">
        <v>0</v>
      </c>
      <c r="L31" s="17">
        <v>26255.3</v>
      </c>
      <c r="M31" s="17">
        <f t="shared" si="2"/>
        <v>497796.78</v>
      </c>
      <c r="N31" s="15">
        <v>0</v>
      </c>
      <c r="O31" s="15">
        <v>0</v>
      </c>
      <c r="P31" s="15">
        <v>0</v>
      </c>
      <c r="Q31" s="15">
        <v>0</v>
      </c>
      <c r="R31" s="15">
        <f t="shared" si="1"/>
        <v>411.23716814159292</v>
      </c>
      <c r="S31" s="75" t="s">
        <v>101</v>
      </c>
    </row>
    <row r="32" spans="1:22" ht="47.25" x14ac:dyDescent="0.25">
      <c r="A32" s="18">
        <v>15</v>
      </c>
      <c r="B32" s="16" t="s">
        <v>93</v>
      </c>
      <c r="C32" s="18">
        <v>1</v>
      </c>
      <c r="D32" s="18">
        <v>2</v>
      </c>
      <c r="E32" s="18">
        <v>2</v>
      </c>
      <c r="F32" s="18">
        <v>4</v>
      </c>
      <c r="G32" s="18">
        <v>768.4</v>
      </c>
      <c r="H32" s="19">
        <v>12</v>
      </c>
      <c r="I32" s="38">
        <v>1087526</v>
      </c>
      <c r="J32" s="61">
        <v>72859.63</v>
      </c>
      <c r="K32" s="17">
        <v>0</v>
      </c>
      <c r="L32" s="17">
        <v>43715.71</v>
      </c>
      <c r="M32" s="17">
        <f t="shared" si="2"/>
        <v>970950.66</v>
      </c>
      <c r="N32" s="15">
        <v>0</v>
      </c>
      <c r="O32" s="15">
        <v>0</v>
      </c>
      <c r="P32" s="15">
        <v>0</v>
      </c>
      <c r="Q32" s="15">
        <v>0</v>
      </c>
      <c r="R32" s="15">
        <f t="shared" ref="R32:R35" si="3">I32/G32</f>
        <v>1415.3123373243102</v>
      </c>
      <c r="S32" s="75" t="s">
        <v>101</v>
      </c>
    </row>
    <row r="33" spans="1:19" ht="47.25" x14ac:dyDescent="0.25">
      <c r="A33" s="18">
        <v>16</v>
      </c>
      <c r="B33" s="16" t="s">
        <v>94</v>
      </c>
      <c r="C33" s="18">
        <v>1</v>
      </c>
      <c r="D33" s="18">
        <v>3</v>
      </c>
      <c r="E33" s="18">
        <v>2</v>
      </c>
      <c r="F33" s="18">
        <v>24</v>
      </c>
      <c r="G33" s="18">
        <v>1560.1</v>
      </c>
      <c r="H33" s="19">
        <v>44</v>
      </c>
      <c r="I33" s="38">
        <v>1610000</v>
      </c>
      <c r="J33" s="61">
        <v>132240.15</v>
      </c>
      <c r="K33" s="17">
        <v>0</v>
      </c>
      <c r="L33" s="17">
        <v>61090</v>
      </c>
      <c r="M33" s="17">
        <f t="shared" si="2"/>
        <v>1416669.85</v>
      </c>
      <c r="N33" s="15">
        <v>0</v>
      </c>
      <c r="O33" s="15">
        <v>0</v>
      </c>
      <c r="P33" s="15">
        <v>0</v>
      </c>
      <c r="Q33" s="15">
        <v>0</v>
      </c>
      <c r="R33" s="15">
        <f t="shared" si="3"/>
        <v>1031.9851291583873</v>
      </c>
      <c r="S33" s="75" t="s">
        <v>101</v>
      </c>
    </row>
    <row r="34" spans="1:19" ht="47.25" x14ac:dyDescent="0.25">
      <c r="A34" s="41">
        <v>17</v>
      </c>
      <c r="B34" s="16" t="s">
        <v>95</v>
      </c>
      <c r="C34" s="73">
        <v>1</v>
      </c>
      <c r="D34" s="18">
        <v>5</v>
      </c>
      <c r="E34" s="18">
        <v>1</v>
      </c>
      <c r="F34" s="18">
        <v>20</v>
      </c>
      <c r="G34" s="18">
        <v>1459</v>
      </c>
      <c r="H34" s="19">
        <v>32</v>
      </c>
      <c r="I34" s="38">
        <v>1552675</v>
      </c>
      <c r="J34" s="61">
        <v>119830.8</v>
      </c>
      <c r="K34" s="17">
        <v>0</v>
      </c>
      <c r="L34" s="17">
        <v>55306.5</v>
      </c>
      <c r="M34" s="17">
        <f t="shared" si="2"/>
        <v>1377537.7</v>
      </c>
      <c r="N34" s="15">
        <v>0</v>
      </c>
      <c r="O34" s="15">
        <v>0</v>
      </c>
      <c r="P34" s="15">
        <v>0</v>
      </c>
      <c r="Q34" s="15">
        <v>0</v>
      </c>
      <c r="R34" s="15">
        <f t="shared" si="3"/>
        <v>1064.2049348869089</v>
      </c>
      <c r="S34" s="75" t="s">
        <v>101</v>
      </c>
    </row>
    <row r="35" spans="1:19" ht="47.25" x14ac:dyDescent="0.25">
      <c r="A35" s="41">
        <v>18</v>
      </c>
      <c r="B35" s="16" t="s">
        <v>96</v>
      </c>
      <c r="C35" s="73">
        <v>1</v>
      </c>
      <c r="D35" s="18">
        <v>5</v>
      </c>
      <c r="E35" s="18">
        <v>1</v>
      </c>
      <c r="F35" s="18">
        <v>20</v>
      </c>
      <c r="G35" s="18">
        <v>1495.1</v>
      </c>
      <c r="H35" s="18">
        <v>45</v>
      </c>
      <c r="I35" s="76">
        <v>1340701.5</v>
      </c>
      <c r="J35" s="18">
        <v>105817.47</v>
      </c>
      <c r="K35" s="17">
        <v>0</v>
      </c>
      <c r="L35" s="17">
        <v>49032.06</v>
      </c>
      <c r="M35" s="17">
        <f t="shared" si="2"/>
        <v>1185851.97</v>
      </c>
      <c r="N35" s="15">
        <v>0</v>
      </c>
      <c r="O35" s="15">
        <v>0</v>
      </c>
      <c r="P35" s="15">
        <v>0</v>
      </c>
      <c r="Q35" s="15">
        <v>0</v>
      </c>
      <c r="R35" s="15">
        <f t="shared" si="3"/>
        <v>896.73031904220454</v>
      </c>
      <c r="S35" s="75" t="s">
        <v>101</v>
      </c>
    </row>
    <row r="36" spans="1:19" s="1" customFormat="1" ht="18.75" customHeight="1" x14ac:dyDescent="0.3">
      <c r="A36" s="85" t="s">
        <v>70</v>
      </c>
      <c r="B36" s="85"/>
      <c r="C36" s="85"/>
      <c r="D36" s="56"/>
      <c r="E36" s="56"/>
      <c r="F36" s="56"/>
      <c r="G36" s="56"/>
      <c r="H36" s="56"/>
      <c r="I36" s="72"/>
      <c r="J36" s="83"/>
      <c r="K36" s="83"/>
      <c r="L36" s="83"/>
      <c r="M36" s="83"/>
      <c r="Q36" s="83"/>
      <c r="R36" s="83"/>
      <c r="S36" s="94"/>
    </row>
    <row r="37" spans="1:19" ht="15.75" customHeight="1" x14ac:dyDescent="0.25">
      <c r="A37" s="85"/>
      <c r="B37" s="85"/>
      <c r="C37" s="85"/>
      <c r="J37" s="93"/>
      <c r="K37" s="93"/>
      <c r="L37" s="93"/>
      <c r="M37" s="93"/>
    </row>
    <row r="38" spans="1:19" ht="15.75" customHeight="1" x14ac:dyDescent="0.25">
      <c r="A38" s="85"/>
      <c r="B38" s="85"/>
      <c r="C38" s="85"/>
      <c r="D38" s="60"/>
      <c r="E38" s="60"/>
      <c r="F38" s="60"/>
      <c r="G38" s="60"/>
      <c r="H38" s="60"/>
      <c r="N38" s="86"/>
      <c r="O38" s="86"/>
      <c r="P38" s="86"/>
      <c r="Q38" s="86"/>
      <c r="R38" s="86"/>
      <c r="S38" s="86"/>
    </row>
    <row r="39" spans="1:19" ht="15.75" customHeight="1" x14ac:dyDescent="0.25">
      <c r="A39" s="85"/>
      <c r="B39" s="85"/>
      <c r="C39" s="85"/>
      <c r="D39" s="29"/>
      <c r="E39" s="29"/>
    </row>
    <row r="40" spans="1:19" ht="18.75" x14ac:dyDescent="0.3">
      <c r="A40" s="85"/>
      <c r="B40" s="85"/>
      <c r="C40" s="85"/>
      <c r="D40" s="29"/>
      <c r="E40" s="29"/>
      <c r="O40" s="83" t="s">
        <v>100</v>
      </c>
      <c r="P40" s="83"/>
      <c r="Q40" s="83"/>
      <c r="R40" s="83"/>
      <c r="S40" s="83"/>
    </row>
    <row r="41" spans="1:19" x14ac:dyDescent="0.25">
      <c r="A41" s="77"/>
      <c r="B41" s="77"/>
      <c r="C41" s="77"/>
      <c r="D41" s="77"/>
      <c r="E41" s="77"/>
      <c r="F41" s="77"/>
      <c r="G41" s="77"/>
      <c r="H41" s="78"/>
      <c r="R41" s="79"/>
      <c r="S41" s="79"/>
    </row>
  </sheetData>
  <autoFilter ref="A16:V19"/>
  <mergeCells count="39">
    <mergeCell ref="P1:R1"/>
    <mergeCell ref="O2:S2"/>
    <mergeCell ref="O3:S3"/>
    <mergeCell ref="O4:S4"/>
    <mergeCell ref="P5:R5"/>
    <mergeCell ref="J37:M37"/>
    <mergeCell ref="J36:M36"/>
    <mergeCell ref="Q36:S36"/>
    <mergeCell ref="A9:S9"/>
    <mergeCell ref="J10:S10"/>
    <mergeCell ref="A17:B17"/>
    <mergeCell ref="M13:M14"/>
    <mergeCell ref="S11:S15"/>
    <mergeCell ref="A11:A15"/>
    <mergeCell ref="H11:H14"/>
    <mergeCell ref="O13:P13"/>
    <mergeCell ref="J12:Q12"/>
    <mergeCell ref="K13:K14"/>
    <mergeCell ref="A7:S7"/>
    <mergeCell ref="A8:S8"/>
    <mergeCell ref="D13:D14"/>
    <mergeCell ref="I11:R11"/>
    <mergeCell ref="J13:J14"/>
    <mergeCell ref="A41:H41"/>
    <mergeCell ref="R41:S41"/>
    <mergeCell ref="L13:L14"/>
    <mergeCell ref="B11:B15"/>
    <mergeCell ref="O40:S40"/>
    <mergeCell ref="G11:G14"/>
    <mergeCell ref="D11:F12"/>
    <mergeCell ref="A36:C40"/>
    <mergeCell ref="N38:S38"/>
    <mergeCell ref="F13:F14"/>
    <mergeCell ref="Q13:Q14"/>
    <mergeCell ref="R12:R14"/>
    <mergeCell ref="C11:C15"/>
    <mergeCell ref="E13:E14"/>
    <mergeCell ref="N13:N14"/>
    <mergeCell ref="I12:I14"/>
  </mergeCells>
  <phoneticPr fontId="1" type="noConversion"/>
  <printOptions horizontalCentered="1"/>
  <pageMargins left="0.78740157480314965" right="0.78740157480314965" top="1.1811023622047245" bottom="0.39370078740157483" header="0" footer="0"/>
  <pageSetup paperSize="9" scale="51" fitToHeight="20" orientation="landscape" useFirstPageNumber="1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3"/>
  <sheetViews>
    <sheetView view="pageBreakPreview" topLeftCell="A15" zoomScale="70" zoomScaleNormal="50" zoomScaleSheetLayoutView="70" workbookViewId="0">
      <selection activeCell="C20" sqref="C20"/>
    </sheetView>
  </sheetViews>
  <sheetFormatPr defaultRowHeight="15.75" x14ac:dyDescent="0.25"/>
  <cols>
    <col min="1" max="1" width="8.140625" style="30" customWidth="1"/>
    <col min="2" max="2" width="29.7109375" style="30" customWidth="1"/>
    <col min="3" max="3" width="15.42578125" style="30" customWidth="1"/>
    <col min="4" max="4" width="13.85546875" style="30" customWidth="1"/>
    <col min="5" max="5" width="14.42578125" style="30" customWidth="1"/>
    <col min="6" max="7" width="10.140625" style="30" customWidth="1"/>
    <col min="8" max="8" width="13.85546875" style="30" customWidth="1"/>
    <col min="9" max="9" width="13.42578125" style="30" customWidth="1"/>
    <col min="10" max="10" width="14.140625" style="30" customWidth="1"/>
    <col min="11" max="11" width="10.140625" style="30" customWidth="1"/>
    <col min="12" max="12" width="7.85546875" style="37" customWidth="1"/>
    <col min="13" max="13" width="8.5703125" style="30" customWidth="1"/>
    <col min="14" max="14" width="11.85546875" style="30" customWidth="1"/>
    <col min="15" max="15" width="14.7109375" style="69" customWidth="1"/>
    <col min="16" max="16" width="7.7109375" style="30" customWidth="1"/>
    <col min="17" max="17" width="8.42578125" style="30" customWidth="1"/>
    <col min="18" max="16384" width="9.140625" style="30"/>
  </cols>
  <sheetData>
    <row r="1" spans="1:21" ht="18.75" x14ac:dyDescent="0.3">
      <c r="O1" s="123" t="s">
        <v>77</v>
      </c>
      <c r="P1" s="123"/>
      <c r="Q1" s="123"/>
      <c r="R1" s="123"/>
      <c r="S1" s="123"/>
      <c r="T1" s="123"/>
      <c r="U1" s="123"/>
    </row>
    <row r="2" spans="1:21" ht="18.75" x14ac:dyDescent="0.3">
      <c r="O2" s="123" t="s">
        <v>75</v>
      </c>
      <c r="P2" s="123"/>
      <c r="Q2" s="123"/>
      <c r="R2" s="123"/>
      <c r="S2" s="123"/>
      <c r="T2" s="123"/>
      <c r="U2" s="123"/>
    </row>
    <row r="3" spans="1:21" ht="18.75" x14ac:dyDescent="0.3">
      <c r="O3" s="123" t="s">
        <v>66</v>
      </c>
      <c r="P3" s="123"/>
      <c r="Q3" s="123"/>
      <c r="R3" s="123"/>
      <c r="S3" s="123"/>
      <c r="T3" s="123"/>
      <c r="U3" s="123"/>
    </row>
    <row r="4" spans="1:21" ht="18.75" x14ac:dyDescent="0.3">
      <c r="O4" s="123" t="s">
        <v>67</v>
      </c>
      <c r="P4" s="123"/>
      <c r="Q4" s="123"/>
      <c r="R4" s="123"/>
      <c r="S4" s="123"/>
      <c r="T4" s="123"/>
      <c r="U4" s="123"/>
    </row>
    <row r="5" spans="1:21" ht="18.75" x14ac:dyDescent="0.3">
      <c r="O5" s="123" t="s">
        <v>102</v>
      </c>
      <c r="P5" s="123"/>
      <c r="Q5" s="123"/>
      <c r="R5" s="123"/>
      <c r="S5" s="123"/>
      <c r="T5" s="123"/>
      <c r="U5" s="123"/>
    </row>
    <row r="7" spans="1:21" s="4" customFormat="1" x14ac:dyDescent="0.25">
      <c r="A7" s="31"/>
      <c r="E7" s="32"/>
      <c r="F7" s="29"/>
      <c r="G7" s="29"/>
      <c r="H7" s="29"/>
      <c r="I7" s="29"/>
      <c r="J7" s="33" t="s">
        <v>3</v>
      </c>
      <c r="K7" s="33" t="s">
        <v>35</v>
      </c>
      <c r="L7" s="33"/>
      <c r="M7" s="33"/>
      <c r="N7" s="33"/>
      <c r="O7" s="124"/>
      <c r="P7" s="124"/>
      <c r="Q7" s="124"/>
      <c r="R7" s="124"/>
      <c r="S7" s="124"/>
      <c r="T7" s="124"/>
      <c r="U7" s="124"/>
    </row>
    <row r="8" spans="1:21" x14ac:dyDescent="0.25">
      <c r="A8" s="27"/>
      <c r="B8" s="28"/>
      <c r="C8" s="28"/>
      <c r="D8" s="28"/>
      <c r="E8" s="28"/>
      <c r="F8" s="28"/>
      <c r="G8" s="28"/>
      <c r="H8" s="28"/>
      <c r="I8" s="28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</row>
    <row r="9" spans="1:21" ht="18.75" x14ac:dyDescent="0.25">
      <c r="A9" s="126" t="s">
        <v>97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</row>
    <row r="10" spans="1:21" ht="18.75" x14ac:dyDescent="0.25">
      <c r="A10" s="95" t="s">
        <v>98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</row>
    <row r="11" spans="1:21" ht="18.75" x14ac:dyDescent="0.25">
      <c r="A11" s="95" t="s">
        <v>32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</row>
    <row r="12" spans="1:21" ht="18.75" x14ac:dyDescent="0.25">
      <c r="A12" s="95" t="s">
        <v>71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</row>
    <row r="13" spans="1:21" x14ac:dyDescent="0.25">
      <c r="A13" s="32"/>
      <c r="B13" s="32"/>
      <c r="C13" s="32"/>
      <c r="D13" s="32"/>
      <c r="E13" s="32"/>
      <c r="F13" s="32"/>
      <c r="G13" s="104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32"/>
    </row>
    <row r="14" spans="1:21" x14ac:dyDescent="0.25">
      <c r="A14" s="116" t="s">
        <v>4</v>
      </c>
      <c r="B14" s="113" t="s">
        <v>0</v>
      </c>
      <c r="C14" s="115" t="s">
        <v>46</v>
      </c>
      <c r="D14" s="120" t="s">
        <v>33</v>
      </c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2"/>
    </row>
    <row r="15" spans="1:21" x14ac:dyDescent="0.25">
      <c r="A15" s="116"/>
      <c r="B15" s="113"/>
      <c r="C15" s="115"/>
      <c r="D15" s="113" t="s">
        <v>13</v>
      </c>
      <c r="E15" s="113"/>
      <c r="F15" s="113"/>
      <c r="G15" s="113"/>
      <c r="H15" s="113"/>
      <c r="I15" s="113"/>
      <c r="J15" s="113"/>
      <c r="K15" s="113"/>
      <c r="L15" s="106" t="s">
        <v>14</v>
      </c>
      <c r="M15" s="107"/>
      <c r="N15" s="106" t="s">
        <v>15</v>
      </c>
      <c r="O15" s="107"/>
      <c r="P15" s="106" t="s">
        <v>16</v>
      </c>
      <c r="Q15" s="107"/>
      <c r="R15" s="106" t="s">
        <v>17</v>
      </c>
      <c r="S15" s="107"/>
      <c r="T15" s="106" t="s">
        <v>18</v>
      </c>
      <c r="U15" s="107"/>
    </row>
    <row r="16" spans="1:21" x14ac:dyDescent="0.25">
      <c r="A16" s="116"/>
      <c r="B16" s="113"/>
      <c r="C16" s="115"/>
      <c r="D16" s="115" t="s">
        <v>47</v>
      </c>
      <c r="E16" s="113" t="s">
        <v>6</v>
      </c>
      <c r="F16" s="113"/>
      <c r="G16" s="113"/>
      <c r="H16" s="113"/>
      <c r="I16" s="113"/>
      <c r="J16" s="113"/>
      <c r="K16" s="113"/>
      <c r="L16" s="108"/>
      <c r="M16" s="109"/>
      <c r="N16" s="108"/>
      <c r="O16" s="109"/>
      <c r="P16" s="108"/>
      <c r="Q16" s="109"/>
      <c r="R16" s="108"/>
      <c r="S16" s="109"/>
      <c r="T16" s="108"/>
      <c r="U16" s="109"/>
    </row>
    <row r="17" spans="1:21" ht="156.75" customHeight="1" x14ac:dyDescent="0.25">
      <c r="A17" s="116"/>
      <c r="B17" s="113"/>
      <c r="C17" s="115"/>
      <c r="D17" s="115"/>
      <c r="E17" s="34" t="s">
        <v>48</v>
      </c>
      <c r="F17" s="34" t="s">
        <v>49</v>
      </c>
      <c r="G17" s="34" t="s">
        <v>50</v>
      </c>
      <c r="H17" s="34" t="s">
        <v>51</v>
      </c>
      <c r="I17" s="34" t="s">
        <v>52</v>
      </c>
      <c r="J17" s="34" t="s">
        <v>53</v>
      </c>
      <c r="K17" s="34" t="s">
        <v>54</v>
      </c>
      <c r="L17" s="110"/>
      <c r="M17" s="111"/>
      <c r="N17" s="110"/>
      <c r="O17" s="111"/>
      <c r="P17" s="110"/>
      <c r="Q17" s="111"/>
      <c r="R17" s="110"/>
      <c r="S17" s="111"/>
      <c r="T17" s="110"/>
      <c r="U17" s="111"/>
    </row>
    <row r="18" spans="1:21" ht="18.75" x14ac:dyDescent="0.25">
      <c r="A18" s="116"/>
      <c r="B18" s="113"/>
      <c r="C18" s="35" t="s">
        <v>11</v>
      </c>
      <c r="D18" s="35" t="s">
        <v>11</v>
      </c>
      <c r="E18" s="35" t="s">
        <v>11</v>
      </c>
      <c r="F18" s="35" t="s">
        <v>11</v>
      </c>
      <c r="G18" s="35" t="s">
        <v>11</v>
      </c>
      <c r="H18" s="35" t="s">
        <v>11</v>
      </c>
      <c r="I18" s="35" t="s">
        <v>11</v>
      </c>
      <c r="J18" s="35" t="s">
        <v>11</v>
      </c>
      <c r="K18" s="35" t="s">
        <v>11</v>
      </c>
      <c r="L18" s="36" t="s">
        <v>19</v>
      </c>
      <c r="M18" s="35" t="s">
        <v>55</v>
      </c>
      <c r="N18" s="35" t="s">
        <v>9</v>
      </c>
      <c r="O18" s="64" t="s">
        <v>56</v>
      </c>
      <c r="P18" s="35" t="s">
        <v>9</v>
      </c>
      <c r="Q18" s="35" t="s">
        <v>55</v>
      </c>
      <c r="R18" s="35" t="s">
        <v>9</v>
      </c>
      <c r="S18" s="35" t="s">
        <v>55</v>
      </c>
      <c r="T18" s="35" t="s">
        <v>9</v>
      </c>
      <c r="U18" s="35" t="s">
        <v>55</v>
      </c>
    </row>
    <row r="19" spans="1:21" x14ac:dyDescent="0.25">
      <c r="A19" s="36">
        <v>1</v>
      </c>
      <c r="B19" s="35">
        <v>2</v>
      </c>
      <c r="C19" s="35">
        <v>3</v>
      </c>
      <c r="D19" s="35">
        <v>4</v>
      </c>
      <c r="E19" s="35">
        <v>5</v>
      </c>
      <c r="F19" s="35">
        <v>6</v>
      </c>
      <c r="G19" s="35">
        <v>7</v>
      </c>
      <c r="H19" s="35">
        <v>8</v>
      </c>
      <c r="I19" s="35">
        <v>9</v>
      </c>
      <c r="J19" s="35">
        <v>10</v>
      </c>
      <c r="K19" s="35">
        <v>11</v>
      </c>
      <c r="L19" s="36">
        <v>12</v>
      </c>
      <c r="M19" s="35">
        <v>13</v>
      </c>
      <c r="N19" s="35">
        <v>14</v>
      </c>
      <c r="O19" s="64">
        <v>15</v>
      </c>
      <c r="P19" s="35">
        <v>16</v>
      </c>
      <c r="Q19" s="35">
        <v>17</v>
      </c>
      <c r="R19" s="35">
        <v>18</v>
      </c>
      <c r="S19" s="35">
        <v>19</v>
      </c>
      <c r="T19" s="35">
        <v>20</v>
      </c>
      <c r="U19" s="35">
        <v>21</v>
      </c>
    </row>
    <row r="20" spans="1:21" s="59" customFormat="1" ht="48" customHeight="1" x14ac:dyDescent="0.25">
      <c r="A20" s="118" t="str">
        <f>'Приложение 3'!A17:B17</f>
        <v>Всего по муниципальному образованию Ленинградский район</v>
      </c>
      <c r="B20" s="119"/>
      <c r="C20" s="24">
        <f>D20+M20+O20+Q20+S20+U20</f>
        <v>13435322.5</v>
      </c>
      <c r="D20" s="24">
        <f>E20+F20+G20+H20+I20+J20+K20</f>
        <v>6150072.5</v>
      </c>
      <c r="E20" s="24">
        <f>SUM(E21:E38)</f>
        <v>2724672.5</v>
      </c>
      <c r="F20" s="24">
        <f t="shared" ref="F20:U20" si="0">SUM(F21:F34)</f>
        <v>0</v>
      </c>
      <c r="G20" s="24">
        <f t="shared" si="0"/>
        <v>0</v>
      </c>
      <c r="H20" s="24">
        <v>1867800</v>
      </c>
      <c r="I20" s="24">
        <f>SUM(I21:I38)</f>
        <v>537600</v>
      </c>
      <c r="J20" s="24">
        <v>1020000</v>
      </c>
      <c r="K20" s="24">
        <f t="shared" si="0"/>
        <v>0</v>
      </c>
      <c r="L20" s="24">
        <f t="shared" si="0"/>
        <v>0</v>
      </c>
      <c r="M20" s="24">
        <f t="shared" si="0"/>
        <v>0</v>
      </c>
      <c r="N20" s="24">
        <f>SUM(N21:N38)</f>
        <v>3785</v>
      </c>
      <c r="O20" s="24">
        <f>SUM(O21:O38)</f>
        <v>7285250</v>
      </c>
      <c r="P20" s="24">
        <f t="shared" si="0"/>
        <v>0</v>
      </c>
      <c r="Q20" s="24">
        <f t="shared" si="0"/>
        <v>0</v>
      </c>
      <c r="R20" s="24">
        <f t="shared" si="0"/>
        <v>0</v>
      </c>
      <c r="S20" s="24">
        <f t="shared" si="0"/>
        <v>0</v>
      </c>
      <c r="T20" s="24">
        <f t="shared" si="0"/>
        <v>0</v>
      </c>
      <c r="U20" s="24">
        <f t="shared" si="0"/>
        <v>0</v>
      </c>
    </row>
    <row r="21" spans="1:21" ht="47.25" x14ac:dyDescent="0.25">
      <c r="A21" s="11">
        <f>'Приложение 3'!A18</f>
        <v>1</v>
      </c>
      <c r="B21" s="16" t="s">
        <v>81</v>
      </c>
      <c r="C21" s="38">
        <f>D21+M21+O21+Q21+S21+U21</f>
        <v>212400</v>
      </c>
      <c r="D21" s="38">
        <f>SUM(E21:K21)</f>
        <v>212400</v>
      </c>
      <c r="E21" s="38">
        <v>65400</v>
      </c>
      <c r="F21" s="38">
        <v>0</v>
      </c>
      <c r="G21" s="38">
        <v>0</v>
      </c>
      <c r="H21" s="38">
        <v>0</v>
      </c>
      <c r="I21" s="38">
        <v>147000</v>
      </c>
      <c r="J21" s="38">
        <v>0</v>
      </c>
      <c r="K21" s="38">
        <v>0</v>
      </c>
      <c r="L21" s="38">
        <v>0</v>
      </c>
      <c r="M21" s="38">
        <v>0</v>
      </c>
      <c r="N21" s="39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</row>
    <row r="22" spans="1:21" ht="47.25" x14ac:dyDescent="0.25">
      <c r="A22" s="11">
        <f>'Приложение 3'!A19</f>
        <v>2</v>
      </c>
      <c r="B22" s="16" t="s">
        <v>82</v>
      </c>
      <c r="C22" s="38">
        <f t="shared" ref="C22:C38" si="1">D22+M22+O22+Q22+S22+U22</f>
        <v>165475</v>
      </c>
      <c r="D22" s="38">
        <f t="shared" ref="D22:D38" si="2">SUM(E22:K22)</f>
        <v>165475</v>
      </c>
      <c r="E22" s="38">
        <v>99475</v>
      </c>
      <c r="F22" s="38">
        <v>0</v>
      </c>
      <c r="G22" s="38">
        <v>0</v>
      </c>
      <c r="H22" s="38">
        <v>66000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39">
        <v>0</v>
      </c>
      <c r="O22" s="38">
        <v>0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0</v>
      </c>
    </row>
    <row r="23" spans="1:21" ht="47.25" x14ac:dyDescent="0.25">
      <c r="A23" s="11">
        <f>'Приложение 3'!A20</f>
        <v>3</v>
      </c>
      <c r="B23" s="16" t="s">
        <v>83</v>
      </c>
      <c r="C23" s="38">
        <f t="shared" si="1"/>
        <v>1020000</v>
      </c>
      <c r="D23" s="38">
        <v>1020000</v>
      </c>
      <c r="E23" s="38">
        <v>0</v>
      </c>
      <c r="F23" s="38">
        <v>0</v>
      </c>
      <c r="G23" s="38">
        <v>0</v>
      </c>
      <c r="H23" s="38">
        <v>0</v>
      </c>
      <c r="I23" s="38">
        <v>0</v>
      </c>
      <c r="J23" s="38">
        <v>1020000</v>
      </c>
      <c r="K23" s="38">
        <v>0</v>
      </c>
      <c r="L23" s="38">
        <v>0</v>
      </c>
      <c r="M23" s="38">
        <v>0</v>
      </c>
      <c r="N23" s="39">
        <v>0</v>
      </c>
      <c r="O23" s="38">
        <v>0</v>
      </c>
      <c r="P23" s="38">
        <v>0</v>
      </c>
      <c r="Q23" s="38">
        <v>0</v>
      </c>
      <c r="R23" s="38">
        <v>0</v>
      </c>
      <c r="S23" s="38">
        <v>0</v>
      </c>
      <c r="T23" s="38">
        <v>0</v>
      </c>
      <c r="U23" s="38">
        <v>0</v>
      </c>
    </row>
    <row r="24" spans="1:21" ht="47.25" x14ac:dyDescent="0.25">
      <c r="A24" s="11">
        <v>4</v>
      </c>
      <c r="B24" s="16" t="s">
        <v>84</v>
      </c>
      <c r="C24" s="38">
        <f t="shared" si="1"/>
        <v>672000</v>
      </c>
      <c r="D24" s="38">
        <f t="shared" si="2"/>
        <v>0</v>
      </c>
      <c r="E24" s="38">
        <v>0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9">
        <v>560</v>
      </c>
      <c r="O24" s="38">
        <v>672000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</row>
    <row r="25" spans="1:21" ht="47.25" x14ac:dyDescent="0.25">
      <c r="A25" s="11">
        <v>5</v>
      </c>
      <c r="B25" s="16" t="s">
        <v>69</v>
      </c>
      <c r="C25" s="38">
        <f t="shared" si="1"/>
        <v>62550</v>
      </c>
      <c r="D25" s="38">
        <f t="shared" si="2"/>
        <v>62550</v>
      </c>
      <c r="E25" s="38">
        <v>62550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39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</v>
      </c>
      <c r="U25" s="38">
        <v>0</v>
      </c>
    </row>
    <row r="26" spans="1:21" ht="47.25" x14ac:dyDescent="0.25">
      <c r="A26" s="11">
        <v>6</v>
      </c>
      <c r="B26" s="16" t="s">
        <v>85</v>
      </c>
      <c r="C26" s="38">
        <f t="shared" si="1"/>
        <v>483275</v>
      </c>
      <c r="D26" s="38">
        <f t="shared" si="2"/>
        <v>483275</v>
      </c>
      <c r="E26" s="38">
        <v>175275</v>
      </c>
      <c r="F26" s="38">
        <v>0</v>
      </c>
      <c r="G26" s="38">
        <v>0</v>
      </c>
      <c r="H26" s="38">
        <v>308000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9">
        <v>0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0</v>
      </c>
      <c r="U26" s="38">
        <v>0</v>
      </c>
    </row>
    <row r="27" spans="1:21" ht="47.25" x14ac:dyDescent="0.25">
      <c r="A27" s="11">
        <v>7</v>
      </c>
      <c r="B27" s="16" t="s">
        <v>68</v>
      </c>
      <c r="C27" s="38">
        <f t="shared" si="1"/>
        <v>444825</v>
      </c>
      <c r="D27" s="38">
        <f t="shared" si="2"/>
        <v>444825</v>
      </c>
      <c r="E27" s="38">
        <v>180825</v>
      </c>
      <c r="F27" s="38">
        <v>0</v>
      </c>
      <c r="G27" s="38">
        <v>0</v>
      </c>
      <c r="H27" s="38">
        <v>264000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9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</row>
    <row r="28" spans="1:21" ht="47.25" x14ac:dyDescent="0.25">
      <c r="A28" s="11">
        <v>8</v>
      </c>
      <c r="B28" s="16" t="s">
        <v>86</v>
      </c>
      <c r="C28" s="38">
        <f t="shared" si="1"/>
        <v>2551700</v>
      </c>
      <c r="D28" s="38">
        <f t="shared" si="2"/>
        <v>895450</v>
      </c>
      <c r="E28" s="38">
        <v>631450</v>
      </c>
      <c r="F28" s="38">
        <v>0</v>
      </c>
      <c r="G28" s="38">
        <v>0</v>
      </c>
      <c r="H28" s="38">
        <v>264000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9">
        <v>625</v>
      </c>
      <c r="O28" s="38">
        <v>1656250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8">
        <v>0</v>
      </c>
    </row>
    <row r="29" spans="1:21" ht="47.25" x14ac:dyDescent="0.25">
      <c r="A29" s="11">
        <v>9</v>
      </c>
      <c r="B29" s="16" t="s">
        <v>87</v>
      </c>
      <c r="C29" s="38">
        <f t="shared" si="1"/>
        <v>348000</v>
      </c>
      <c r="D29" s="38">
        <f t="shared" si="2"/>
        <v>0</v>
      </c>
      <c r="E29" s="38">
        <v>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9">
        <v>290</v>
      </c>
      <c r="O29" s="38">
        <v>348000</v>
      </c>
      <c r="P29" s="38">
        <v>0</v>
      </c>
      <c r="Q29" s="38">
        <v>0</v>
      </c>
      <c r="R29" s="38">
        <v>0</v>
      </c>
      <c r="S29" s="38">
        <v>0</v>
      </c>
      <c r="T29" s="38">
        <v>0</v>
      </c>
      <c r="U29" s="38">
        <v>0</v>
      </c>
    </row>
    <row r="30" spans="1:21" ht="47.25" x14ac:dyDescent="0.25">
      <c r="A30" s="11">
        <v>10</v>
      </c>
      <c r="B30" s="16" t="s">
        <v>88</v>
      </c>
      <c r="C30" s="38">
        <f t="shared" si="1"/>
        <v>468050</v>
      </c>
      <c r="D30" s="38">
        <f t="shared" si="2"/>
        <v>468050</v>
      </c>
      <c r="E30" s="38">
        <v>160050</v>
      </c>
      <c r="F30" s="38">
        <v>0</v>
      </c>
      <c r="G30" s="38">
        <v>0</v>
      </c>
      <c r="H30" s="38">
        <v>308000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39">
        <v>0</v>
      </c>
      <c r="O30" s="38">
        <v>0</v>
      </c>
      <c r="P30" s="38">
        <v>0</v>
      </c>
      <c r="Q30" s="38">
        <v>0</v>
      </c>
      <c r="R30" s="38">
        <v>0</v>
      </c>
      <c r="S30" s="38">
        <v>0</v>
      </c>
      <c r="T30" s="38">
        <v>0</v>
      </c>
      <c r="U30" s="38">
        <v>0</v>
      </c>
    </row>
    <row r="31" spans="1:21" ht="47.25" x14ac:dyDescent="0.25">
      <c r="A31" s="11">
        <v>11</v>
      </c>
      <c r="B31" s="16" t="s">
        <v>89</v>
      </c>
      <c r="C31" s="38">
        <v>648000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9">
        <v>540</v>
      </c>
      <c r="O31" s="38">
        <v>648000</v>
      </c>
      <c r="P31" s="38">
        <v>0</v>
      </c>
      <c r="Q31" s="38">
        <v>0</v>
      </c>
      <c r="R31" s="38">
        <v>0</v>
      </c>
      <c r="S31" s="38">
        <v>0</v>
      </c>
      <c r="T31" s="38">
        <v>0</v>
      </c>
      <c r="U31" s="38">
        <v>0</v>
      </c>
    </row>
    <row r="32" spans="1:21" ht="47.25" x14ac:dyDescent="0.25">
      <c r="A32" s="11">
        <v>12</v>
      </c>
      <c r="B32" s="16" t="s">
        <v>90</v>
      </c>
      <c r="C32" s="38">
        <f t="shared" si="1"/>
        <v>360800</v>
      </c>
      <c r="D32" s="38">
        <f t="shared" si="2"/>
        <v>360800</v>
      </c>
      <c r="E32" s="38">
        <v>0</v>
      </c>
      <c r="F32" s="38">
        <v>0</v>
      </c>
      <c r="G32" s="38">
        <v>0</v>
      </c>
      <c r="H32" s="38">
        <v>129800</v>
      </c>
      <c r="I32" s="38">
        <v>231000</v>
      </c>
      <c r="J32" s="38">
        <v>0</v>
      </c>
      <c r="K32" s="38">
        <v>0</v>
      </c>
      <c r="L32" s="38">
        <v>0</v>
      </c>
      <c r="M32" s="38">
        <v>0</v>
      </c>
      <c r="N32" s="39">
        <v>0</v>
      </c>
      <c r="O32" s="38">
        <v>0</v>
      </c>
      <c r="P32" s="38">
        <v>0</v>
      </c>
      <c r="Q32" s="38">
        <v>0</v>
      </c>
      <c r="R32" s="38">
        <v>0</v>
      </c>
      <c r="S32" s="38">
        <v>0</v>
      </c>
      <c r="T32" s="38">
        <v>0</v>
      </c>
      <c r="U32" s="38">
        <v>0</v>
      </c>
    </row>
    <row r="33" spans="1:21" ht="47.25" x14ac:dyDescent="0.25">
      <c r="A33" s="11">
        <v>13</v>
      </c>
      <c r="B33" s="16" t="s">
        <v>91</v>
      </c>
      <c r="C33" s="38">
        <f t="shared" si="1"/>
        <v>225497.5</v>
      </c>
      <c r="D33" s="38">
        <f t="shared" si="2"/>
        <v>225497.5</v>
      </c>
      <c r="E33" s="38">
        <v>65897.5</v>
      </c>
      <c r="F33" s="38">
        <v>0</v>
      </c>
      <c r="G33" s="38">
        <v>0</v>
      </c>
      <c r="H33" s="38">
        <v>0</v>
      </c>
      <c r="I33" s="38">
        <v>159600</v>
      </c>
      <c r="J33" s="38">
        <v>0</v>
      </c>
      <c r="K33" s="38">
        <v>0</v>
      </c>
      <c r="L33" s="38">
        <v>0</v>
      </c>
      <c r="M33" s="38">
        <v>0</v>
      </c>
      <c r="N33" s="39">
        <v>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</row>
    <row r="34" spans="1:21" ht="47.25" x14ac:dyDescent="0.25">
      <c r="A34" s="11">
        <v>14</v>
      </c>
      <c r="B34" s="16" t="s">
        <v>92</v>
      </c>
      <c r="C34" s="38">
        <v>529125</v>
      </c>
      <c r="D34" s="38">
        <v>529125</v>
      </c>
      <c r="E34" s="38">
        <v>353125</v>
      </c>
      <c r="F34" s="38">
        <v>0</v>
      </c>
      <c r="G34" s="38">
        <v>0</v>
      </c>
      <c r="H34" s="38">
        <v>176000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9">
        <v>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</row>
    <row r="35" spans="1:21" ht="47.25" x14ac:dyDescent="0.25">
      <c r="A35" s="74">
        <v>15</v>
      </c>
      <c r="B35" s="16" t="s">
        <v>93</v>
      </c>
      <c r="C35" s="38">
        <f t="shared" si="1"/>
        <v>1007100</v>
      </c>
      <c r="D35" s="38">
        <f t="shared" si="2"/>
        <v>335100</v>
      </c>
      <c r="E35" s="38">
        <v>192100</v>
      </c>
      <c r="F35" s="38">
        <v>0</v>
      </c>
      <c r="G35" s="38">
        <v>0</v>
      </c>
      <c r="H35" s="38">
        <v>143000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9">
        <v>560</v>
      </c>
      <c r="O35" s="38">
        <v>672000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</row>
    <row r="36" spans="1:21" ht="47.25" x14ac:dyDescent="0.25">
      <c r="A36" s="74">
        <v>16</v>
      </c>
      <c r="B36" s="16" t="s">
        <v>94</v>
      </c>
      <c r="C36" s="38">
        <f t="shared" si="1"/>
        <v>1540000</v>
      </c>
      <c r="D36" s="38">
        <f t="shared" si="2"/>
        <v>0</v>
      </c>
      <c r="E36" s="38"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9">
        <v>550</v>
      </c>
      <c r="O36" s="38">
        <v>1540000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</row>
    <row r="37" spans="1:21" ht="47.25" x14ac:dyDescent="0.25">
      <c r="A37" s="74">
        <v>17</v>
      </c>
      <c r="B37" s="16" t="s">
        <v>95</v>
      </c>
      <c r="C37" s="38">
        <f t="shared" si="1"/>
        <v>1448250</v>
      </c>
      <c r="D37" s="38">
        <f t="shared" si="2"/>
        <v>573750</v>
      </c>
      <c r="E37" s="38">
        <v>364750</v>
      </c>
      <c r="F37" s="38">
        <v>0</v>
      </c>
      <c r="G37" s="38">
        <v>0</v>
      </c>
      <c r="H37" s="38">
        <v>209000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9">
        <v>330</v>
      </c>
      <c r="O37" s="38">
        <v>874500</v>
      </c>
      <c r="P37" s="38">
        <v>0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</row>
    <row r="38" spans="1:21" ht="47.25" x14ac:dyDescent="0.25">
      <c r="A38" s="74">
        <v>18</v>
      </c>
      <c r="B38" s="16" t="s">
        <v>96</v>
      </c>
      <c r="C38" s="38">
        <f t="shared" si="1"/>
        <v>1248275</v>
      </c>
      <c r="D38" s="38">
        <f t="shared" si="2"/>
        <v>373775</v>
      </c>
      <c r="E38" s="38">
        <v>373775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9">
        <v>330</v>
      </c>
      <c r="O38" s="38">
        <v>874500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</row>
    <row r="39" spans="1:21" s="4" customFormat="1" x14ac:dyDescent="0.25">
      <c r="L39" s="20"/>
      <c r="O39" s="67"/>
    </row>
    <row r="40" spans="1:21" s="4" customFormat="1" x14ac:dyDescent="0.25">
      <c r="A40" s="85" t="s">
        <v>70</v>
      </c>
      <c r="B40" s="85"/>
      <c r="C40" s="85"/>
      <c r="D40" s="85"/>
      <c r="L40" s="20"/>
      <c r="O40" s="67"/>
    </row>
    <row r="41" spans="1:21" s="4" customFormat="1" x14ac:dyDescent="0.25">
      <c r="A41" s="85"/>
      <c r="B41" s="85"/>
      <c r="C41" s="85"/>
      <c r="D41" s="85"/>
      <c r="E41" s="5"/>
      <c r="F41" s="5"/>
      <c r="G41" s="5"/>
      <c r="H41" s="5"/>
      <c r="I41" s="5"/>
      <c r="J41" s="5"/>
      <c r="K41" s="5"/>
      <c r="L41" s="5"/>
      <c r="M41" s="5"/>
      <c r="N41" s="5"/>
      <c r="O41" s="68"/>
      <c r="P41" s="5"/>
      <c r="Q41" s="5"/>
      <c r="R41" s="5"/>
    </row>
    <row r="42" spans="1:21" s="1" customFormat="1" ht="15.75" customHeight="1" x14ac:dyDescent="0.3">
      <c r="A42" s="85"/>
      <c r="B42" s="85"/>
      <c r="C42" s="85"/>
      <c r="D42" s="85"/>
      <c r="E42" s="56"/>
      <c r="F42" s="56"/>
      <c r="G42" s="56"/>
      <c r="H42" s="56"/>
      <c r="I42" s="56"/>
      <c r="J42" s="112"/>
      <c r="K42" s="112"/>
      <c r="L42" s="112"/>
      <c r="M42" s="112"/>
      <c r="N42" s="112"/>
      <c r="O42" s="112"/>
      <c r="P42" s="83"/>
      <c r="Q42" s="83"/>
      <c r="T42" s="117"/>
      <c r="U42" s="117"/>
    </row>
    <row r="43" spans="1:21" s="4" customFormat="1" x14ac:dyDescent="0.25">
      <c r="A43" s="85"/>
      <c r="B43" s="85"/>
      <c r="C43" s="85"/>
      <c r="D43" s="85"/>
      <c r="J43" s="20"/>
      <c r="K43" s="93"/>
      <c r="L43" s="93"/>
      <c r="M43" s="93"/>
      <c r="O43" s="67"/>
    </row>
    <row r="44" spans="1:21" s="4" customFormat="1" ht="18.75" x14ac:dyDescent="0.3">
      <c r="A44" s="85"/>
      <c r="B44" s="85"/>
      <c r="C44" s="85"/>
      <c r="D44" s="85"/>
      <c r="L44" s="20"/>
      <c r="O44" s="67"/>
      <c r="R44" s="83" t="s">
        <v>100</v>
      </c>
      <c r="S44" s="83"/>
      <c r="T44" s="83"/>
      <c r="U44" s="83"/>
    </row>
    <row r="45" spans="1:21" s="4" customFormat="1" x14ac:dyDescent="0.25">
      <c r="A45" s="114"/>
      <c r="B45" s="114"/>
      <c r="C45" s="114"/>
      <c r="D45" s="114"/>
      <c r="E45" s="114"/>
      <c r="L45" s="20"/>
      <c r="O45" s="67"/>
    </row>
    <row r="46" spans="1:21" s="4" customFormat="1" x14ac:dyDescent="0.25">
      <c r="A46" s="114"/>
      <c r="B46" s="114"/>
      <c r="C46" s="114"/>
      <c r="D46" s="114"/>
      <c r="E46" s="114"/>
      <c r="L46" s="20"/>
      <c r="O46" s="67"/>
    </row>
    <row r="47" spans="1:21" s="4" customFormat="1" x14ac:dyDescent="0.25">
      <c r="L47" s="20"/>
      <c r="O47" s="67"/>
    </row>
    <row r="48" spans="1:21" s="4" customFormat="1" x14ac:dyDescent="0.25">
      <c r="L48" s="20"/>
      <c r="O48" s="67"/>
    </row>
    <row r="49" spans="12:15" s="4" customFormat="1" x14ac:dyDescent="0.25">
      <c r="L49" s="20"/>
      <c r="O49" s="67"/>
    </row>
    <row r="50" spans="12:15" s="4" customFormat="1" x14ac:dyDescent="0.25">
      <c r="L50" s="20"/>
      <c r="O50" s="67"/>
    </row>
    <row r="51" spans="12:15" s="4" customFormat="1" x14ac:dyDescent="0.25">
      <c r="L51" s="20"/>
      <c r="O51" s="67"/>
    </row>
    <row r="52" spans="12:15" s="4" customFormat="1" x14ac:dyDescent="0.25">
      <c r="L52" s="20"/>
      <c r="O52" s="67"/>
    </row>
    <row r="53" spans="12:15" s="4" customFormat="1" x14ac:dyDescent="0.25">
      <c r="L53" s="20"/>
      <c r="O53" s="67"/>
    </row>
  </sheetData>
  <autoFilter ref="A19:U34"/>
  <mergeCells count="32">
    <mergeCell ref="A12:U12"/>
    <mergeCell ref="O1:U1"/>
    <mergeCell ref="O2:U2"/>
    <mergeCell ref="O3:U3"/>
    <mergeCell ref="O4:U4"/>
    <mergeCell ref="O5:U5"/>
    <mergeCell ref="A10:U10"/>
    <mergeCell ref="A11:U11"/>
    <mergeCell ref="O7:U7"/>
    <mergeCell ref="J8:U8"/>
    <mergeCell ref="A9:U9"/>
    <mergeCell ref="A45:E46"/>
    <mergeCell ref="C14:C17"/>
    <mergeCell ref="N15:O17"/>
    <mergeCell ref="R44:U44"/>
    <mergeCell ref="P42:Q42"/>
    <mergeCell ref="T15:U17"/>
    <mergeCell ref="D15:K15"/>
    <mergeCell ref="A14:A18"/>
    <mergeCell ref="T42:U42"/>
    <mergeCell ref="B14:B18"/>
    <mergeCell ref="K43:M43"/>
    <mergeCell ref="A20:B20"/>
    <mergeCell ref="D16:D17"/>
    <mergeCell ref="D14:U14"/>
    <mergeCell ref="R15:S17"/>
    <mergeCell ref="G13:T13"/>
    <mergeCell ref="A40:D44"/>
    <mergeCell ref="P15:Q17"/>
    <mergeCell ref="J42:O42"/>
    <mergeCell ref="L15:M17"/>
    <mergeCell ref="E16:K16"/>
  </mergeCells>
  <phoneticPr fontId="1" type="noConversion"/>
  <printOptions horizontalCentered="1"/>
  <pageMargins left="0.78740157480314965" right="0.78740157480314965" top="1.1811023622047245" bottom="0.39370078740157483" header="0" footer="0"/>
  <pageSetup paperSize="9" scale="51" fitToHeight="19" orientation="landscape" useFirstPageNumber="1" r:id="rId1"/>
  <headerFooter differentFirst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topLeftCell="A10" zoomScale="60" zoomScaleNormal="60" zoomScaleSheetLayoutView="35" zoomScalePageLayoutView="35" workbookViewId="0">
      <selection activeCell="D19" sqref="D19"/>
    </sheetView>
  </sheetViews>
  <sheetFormatPr defaultRowHeight="15.75" x14ac:dyDescent="0.25"/>
  <cols>
    <col min="1" max="1" width="7" style="27" customWidth="1"/>
    <col min="2" max="2" width="26.85546875" style="4" customWidth="1"/>
    <col min="3" max="3" width="20.140625" style="4" customWidth="1"/>
    <col min="4" max="4" width="19.28515625" style="4" customWidth="1"/>
    <col min="5" max="11" width="20.85546875" style="4" customWidth="1"/>
    <col min="12" max="16384" width="9.140625" style="4"/>
  </cols>
  <sheetData>
    <row r="1" spans="1:11" ht="18.75" x14ac:dyDescent="0.3">
      <c r="I1" s="83" t="s">
        <v>78</v>
      </c>
      <c r="J1" s="83"/>
      <c r="K1" s="83"/>
    </row>
    <row r="2" spans="1:11" ht="18.75" x14ac:dyDescent="0.3">
      <c r="I2" s="83" t="s">
        <v>75</v>
      </c>
      <c r="J2" s="83"/>
      <c r="K2" s="83"/>
    </row>
    <row r="3" spans="1:11" ht="18.75" x14ac:dyDescent="0.3">
      <c r="I3" s="83" t="s">
        <v>66</v>
      </c>
      <c r="J3" s="83"/>
      <c r="K3" s="83"/>
    </row>
    <row r="4" spans="1:11" ht="18.75" x14ac:dyDescent="0.3">
      <c r="I4" s="83" t="s">
        <v>67</v>
      </c>
      <c r="J4" s="83"/>
      <c r="K4" s="83"/>
    </row>
    <row r="5" spans="1:11" ht="18.75" x14ac:dyDescent="0.3">
      <c r="I5" s="83" t="s">
        <v>102</v>
      </c>
      <c r="J5" s="83"/>
      <c r="K5" s="83"/>
    </row>
    <row r="7" spans="1:11" x14ac:dyDescent="0.25">
      <c r="D7" s="29"/>
      <c r="E7" s="29"/>
      <c r="F7" s="29"/>
      <c r="G7" s="124"/>
      <c r="H7" s="124"/>
      <c r="I7" s="124"/>
      <c r="J7" s="124"/>
      <c r="K7" s="124"/>
    </row>
    <row r="8" spans="1:11" ht="18.75" x14ac:dyDescent="0.25">
      <c r="A8" s="95" t="s">
        <v>97</v>
      </c>
      <c r="B8" s="95"/>
      <c r="C8" s="95"/>
      <c r="D8" s="95"/>
      <c r="E8" s="95"/>
      <c r="F8" s="95"/>
      <c r="G8" s="95"/>
      <c r="H8" s="95"/>
      <c r="I8" s="95"/>
      <c r="J8" s="95"/>
      <c r="K8" s="95"/>
    </row>
    <row r="9" spans="1:11" ht="18.75" x14ac:dyDescent="0.25">
      <c r="A9" s="95" t="s">
        <v>99</v>
      </c>
      <c r="B9" s="95"/>
      <c r="C9" s="95"/>
      <c r="D9" s="95"/>
      <c r="E9" s="95"/>
      <c r="F9" s="95"/>
      <c r="G9" s="95"/>
      <c r="H9" s="95"/>
      <c r="I9" s="95"/>
      <c r="J9" s="95"/>
      <c r="K9" s="95"/>
    </row>
    <row r="10" spans="1:11" ht="18.75" x14ac:dyDescent="0.25">
      <c r="A10" s="95" t="s">
        <v>72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</row>
    <row r="11" spans="1:11" x14ac:dyDescent="0.25">
      <c r="A11" s="97"/>
      <c r="B11" s="97"/>
      <c r="C11" s="97"/>
      <c r="D11" s="97"/>
      <c r="E11" s="97"/>
      <c r="F11" s="97"/>
      <c r="G11" s="97"/>
      <c r="H11" s="97"/>
      <c r="I11" s="97"/>
      <c r="J11" s="97"/>
      <c r="K11" s="97"/>
    </row>
    <row r="12" spans="1:11" ht="15.75" customHeight="1" x14ac:dyDescent="0.25">
      <c r="A12" s="133" t="s">
        <v>4</v>
      </c>
      <c r="B12" s="88" t="s">
        <v>41</v>
      </c>
      <c r="C12" s="88" t="s">
        <v>57</v>
      </c>
      <c r="D12" s="88" t="s">
        <v>43</v>
      </c>
      <c r="E12" s="88"/>
      <c r="F12" s="88"/>
      <c r="G12" s="88"/>
      <c r="H12" s="88"/>
      <c r="I12" s="88"/>
      <c r="J12" s="88"/>
      <c r="K12" s="88"/>
    </row>
    <row r="13" spans="1:11" x14ac:dyDescent="0.25">
      <c r="A13" s="133"/>
      <c r="B13" s="88"/>
      <c r="C13" s="88"/>
      <c r="D13" s="88" t="s">
        <v>58</v>
      </c>
      <c r="E13" s="88" t="s">
        <v>42</v>
      </c>
      <c r="F13" s="88"/>
      <c r="G13" s="88"/>
      <c r="H13" s="88"/>
      <c r="I13" s="88"/>
      <c r="J13" s="88"/>
      <c r="K13" s="88" t="s">
        <v>59</v>
      </c>
    </row>
    <row r="14" spans="1:11" x14ac:dyDescent="0.25">
      <c r="A14" s="133"/>
      <c r="B14" s="88"/>
      <c r="C14" s="88"/>
      <c r="D14" s="88"/>
      <c r="E14" s="88" t="s">
        <v>60</v>
      </c>
      <c r="F14" s="88" t="s">
        <v>61</v>
      </c>
      <c r="G14" s="88" t="s">
        <v>62</v>
      </c>
      <c r="H14" s="88" t="s">
        <v>63</v>
      </c>
      <c r="I14" s="88" t="s">
        <v>64</v>
      </c>
      <c r="J14" s="88" t="s">
        <v>65</v>
      </c>
      <c r="K14" s="88"/>
    </row>
    <row r="15" spans="1:11" x14ac:dyDescent="0.25">
      <c r="A15" s="133"/>
      <c r="B15" s="88"/>
      <c r="C15" s="88"/>
      <c r="D15" s="88"/>
      <c r="E15" s="88"/>
      <c r="F15" s="88"/>
      <c r="G15" s="134"/>
      <c r="H15" s="88"/>
      <c r="I15" s="88"/>
      <c r="J15" s="88"/>
      <c r="K15" s="88"/>
    </row>
    <row r="16" spans="1:11" ht="90" customHeight="1" x14ac:dyDescent="0.25">
      <c r="A16" s="133"/>
      <c r="B16" s="88"/>
      <c r="C16" s="88"/>
      <c r="D16" s="88"/>
      <c r="E16" s="88"/>
      <c r="F16" s="88"/>
      <c r="G16" s="134"/>
      <c r="H16" s="88"/>
      <c r="I16" s="88"/>
      <c r="J16" s="88"/>
      <c r="K16" s="88"/>
    </row>
    <row r="17" spans="1:11" x14ac:dyDescent="0.25">
      <c r="A17" s="133"/>
      <c r="B17" s="88"/>
      <c r="C17" s="40" t="s">
        <v>11</v>
      </c>
      <c r="D17" s="40" t="s">
        <v>11</v>
      </c>
      <c r="E17" s="40" t="s">
        <v>11</v>
      </c>
      <c r="F17" s="40" t="s">
        <v>11</v>
      </c>
      <c r="G17" s="40" t="s">
        <v>11</v>
      </c>
      <c r="H17" s="40" t="s">
        <v>11</v>
      </c>
      <c r="I17" s="41" t="s">
        <v>11</v>
      </c>
      <c r="J17" s="41" t="s">
        <v>11</v>
      </c>
      <c r="K17" s="41" t="s">
        <v>11</v>
      </c>
    </row>
    <row r="18" spans="1:11" x14ac:dyDescent="0.25">
      <c r="A18" s="42">
        <v>1</v>
      </c>
      <c r="B18" s="42">
        <v>2</v>
      </c>
      <c r="C18" s="42">
        <v>3</v>
      </c>
      <c r="D18" s="42">
        <v>4</v>
      </c>
      <c r="E18" s="42">
        <v>5</v>
      </c>
      <c r="F18" s="42">
        <v>6</v>
      </c>
      <c r="G18" s="42">
        <v>7</v>
      </c>
      <c r="H18" s="42">
        <v>8</v>
      </c>
      <c r="I18" s="41">
        <v>9</v>
      </c>
      <c r="J18" s="41">
        <v>10</v>
      </c>
      <c r="K18" s="41">
        <v>11</v>
      </c>
    </row>
    <row r="19" spans="1:11" s="26" customFormat="1" ht="46.5" customHeight="1" x14ac:dyDescent="0.25">
      <c r="A19" s="99" t="s">
        <v>73</v>
      </c>
      <c r="B19" s="99"/>
      <c r="C19" s="24">
        <f>SUM(C20:C37)</f>
        <v>1063580.3500000001</v>
      </c>
      <c r="D19" s="24">
        <f>G19+J19</f>
        <v>1063580.3500000001</v>
      </c>
      <c r="E19" s="24">
        <f t="shared" ref="E19:I19" si="0">SUM(E20:E33)</f>
        <v>0</v>
      </c>
      <c r="F19" s="24">
        <f t="shared" si="0"/>
        <v>0</v>
      </c>
      <c r="G19" s="24">
        <f>SUM(G20:G37)</f>
        <v>703580.35</v>
      </c>
      <c r="H19" s="24">
        <f t="shared" si="0"/>
        <v>0</v>
      </c>
      <c r="I19" s="24">
        <f t="shared" si="0"/>
        <v>0</v>
      </c>
      <c r="J19" s="24">
        <f>SUM(J20:J37)</f>
        <v>360000</v>
      </c>
      <c r="K19" s="24">
        <v>0</v>
      </c>
    </row>
    <row r="20" spans="1:11" ht="47.25" x14ac:dyDescent="0.25">
      <c r="A20" s="11">
        <f>'Приложение 4'!A21</f>
        <v>1</v>
      </c>
      <c r="B20" s="16" t="s">
        <v>81</v>
      </c>
      <c r="C20" s="15">
        <f>D20+K20</f>
        <v>34214</v>
      </c>
      <c r="D20" s="15">
        <f>SUM(E20:J20)</f>
        <v>34214</v>
      </c>
      <c r="E20" s="54">
        <v>0</v>
      </c>
      <c r="F20" s="54">
        <v>0</v>
      </c>
      <c r="G20" s="54">
        <v>14214</v>
      </c>
      <c r="H20" s="62">
        <v>0</v>
      </c>
      <c r="I20" s="70">
        <v>0</v>
      </c>
      <c r="J20" s="70">
        <v>20000</v>
      </c>
      <c r="K20" s="63">
        <v>0</v>
      </c>
    </row>
    <row r="21" spans="1:11" ht="47.25" x14ac:dyDescent="0.25">
      <c r="A21" s="11">
        <f>'Приложение 4'!A22</f>
        <v>2</v>
      </c>
      <c r="B21" s="16" t="s">
        <v>82</v>
      </c>
      <c r="C21" s="15">
        <f t="shared" ref="C21:C37" si="1">D21+K21</f>
        <v>29928.5</v>
      </c>
      <c r="D21" s="15">
        <f t="shared" ref="D21:D37" si="2">SUM(E21:J21)</f>
        <v>29928.5</v>
      </c>
      <c r="E21" s="54">
        <v>0</v>
      </c>
      <c r="F21" s="54">
        <v>0</v>
      </c>
      <c r="G21" s="54">
        <v>9928.5</v>
      </c>
      <c r="H21" s="62">
        <v>0</v>
      </c>
      <c r="I21" s="70">
        <v>0</v>
      </c>
      <c r="J21" s="70">
        <v>20000</v>
      </c>
      <c r="K21" s="63">
        <v>0</v>
      </c>
    </row>
    <row r="22" spans="1:11" ht="47.25" x14ac:dyDescent="0.25">
      <c r="A22" s="11">
        <f>'Приложение 4'!A23</f>
        <v>3</v>
      </c>
      <c r="B22" s="16" t="s">
        <v>83</v>
      </c>
      <c r="C22" s="15">
        <v>70000</v>
      </c>
      <c r="D22" s="15">
        <v>70000</v>
      </c>
      <c r="E22" s="54">
        <v>0</v>
      </c>
      <c r="F22" s="54">
        <v>0</v>
      </c>
      <c r="G22" s="54">
        <v>50000</v>
      </c>
      <c r="H22" s="62">
        <v>0</v>
      </c>
      <c r="I22" s="70">
        <v>0</v>
      </c>
      <c r="J22" s="70">
        <v>20000</v>
      </c>
      <c r="K22" s="63">
        <v>0</v>
      </c>
    </row>
    <row r="23" spans="1:11" ht="47.25" x14ac:dyDescent="0.25">
      <c r="A23" s="11">
        <v>4</v>
      </c>
      <c r="B23" s="16" t="s">
        <v>84</v>
      </c>
      <c r="C23" s="15">
        <f t="shared" si="1"/>
        <v>60320</v>
      </c>
      <c r="D23" s="15">
        <f t="shared" si="2"/>
        <v>60320</v>
      </c>
      <c r="E23" s="54">
        <v>0</v>
      </c>
      <c r="F23" s="54">
        <v>0</v>
      </c>
      <c r="G23" s="54">
        <v>40320</v>
      </c>
      <c r="H23" s="62">
        <v>0</v>
      </c>
      <c r="I23" s="70">
        <v>0</v>
      </c>
      <c r="J23" s="70">
        <v>20000</v>
      </c>
      <c r="K23" s="63">
        <v>0</v>
      </c>
    </row>
    <row r="24" spans="1:11" ht="55.5" customHeight="1" x14ac:dyDescent="0.25">
      <c r="A24" s="11">
        <v>5</v>
      </c>
      <c r="B24" s="16" t="s">
        <v>69</v>
      </c>
      <c r="C24" s="15">
        <f t="shared" si="1"/>
        <v>23753</v>
      </c>
      <c r="D24" s="15">
        <f t="shared" si="2"/>
        <v>23753</v>
      </c>
      <c r="E24" s="54">
        <v>0</v>
      </c>
      <c r="F24" s="54">
        <v>0</v>
      </c>
      <c r="G24" s="54">
        <v>3753</v>
      </c>
      <c r="H24" s="62">
        <v>0</v>
      </c>
      <c r="I24" s="70">
        <v>0</v>
      </c>
      <c r="J24" s="70">
        <v>20000</v>
      </c>
      <c r="K24" s="63">
        <v>0</v>
      </c>
    </row>
    <row r="25" spans="1:11" ht="47.25" x14ac:dyDescent="0.25">
      <c r="A25" s="11">
        <v>6</v>
      </c>
      <c r="B25" s="16" t="s">
        <v>85</v>
      </c>
      <c r="C25" s="15">
        <f t="shared" si="1"/>
        <v>48996.5</v>
      </c>
      <c r="D25" s="15">
        <f t="shared" si="2"/>
        <v>48996.5</v>
      </c>
      <c r="E25" s="54">
        <v>0</v>
      </c>
      <c r="F25" s="54">
        <v>0</v>
      </c>
      <c r="G25" s="54">
        <v>28996.5</v>
      </c>
      <c r="H25" s="62">
        <v>0</v>
      </c>
      <c r="I25" s="70">
        <v>0</v>
      </c>
      <c r="J25" s="70">
        <v>20000</v>
      </c>
      <c r="K25" s="63">
        <v>0</v>
      </c>
    </row>
    <row r="26" spans="1:11" ht="47.25" x14ac:dyDescent="0.25">
      <c r="A26" s="11">
        <v>7</v>
      </c>
      <c r="B26" s="16" t="s">
        <v>68</v>
      </c>
      <c r="C26" s="15">
        <f t="shared" si="1"/>
        <v>46689.5</v>
      </c>
      <c r="D26" s="15">
        <f t="shared" si="2"/>
        <v>46689.5</v>
      </c>
      <c r="E26" s="54">
        <v>0</v>
      </c>
      <c r="F26" s="54">
        <v>0</v>
      </c>
      <c r="G26" s="54">
        <v>26689.5</v>
      </c>
      <c r="H26" s="62">
        <v>0</v>
      </c>
      <c r="I26" s="70">
        <v>0</v>
      </c>
      <c r="J26" s="70">
        <v>20000</v>
      </c>
      <c r="K26" s="63">
        <v>0</v>
      </c>
    </row>
    <row r="27" spans="1:11" ht="47.25" x14ac:dyDescent="0.25">
      <c r="A27" s="11">
        <v>8</v>
      </c>
      <c r="B27" s="16" t="s">
        <v>86</v>
      </c>
      <c r="C27" s="15">
        <f t="shared" si="1"/>
        <v>123727</v>
      </c>
      <c r="D27" s="15">
        <f t="shared" si="2"/>
        <v>123727</v>
      </c>
      <c r="E27" s="54">
        <v>0</v>
      </c>
      <c r="F27" s="54">
        <v>0</v>
      </c>
      <c r="G27" s="54">
        <v>103727</v>
      </c>
      <c r="H27" s="62">
        <v>0</v>
      </c>
      <c r="I27" s="70">
        <v>0</v>
      </c>
      <c r="J27" s="70">
        <v>20000</v>
      </c>
      <c r="K27" s="63">
        <v>0</v>
      </c>
    </row>
    <row r="28" spans="1:11" ht="47.25" x14ac:dyDescent="0.25">
      <c r="A28" s="11">
        <v>9</v>
      </c>
      <c r="B28" s="16" t="s">
        <v>87</v>
      </c>
      <c r="C28" s="15">
        <f t="shared" si="1"/>
        <v>40880</v>
      </c>
      <c r="D28" s="15">
        <f t="shared" si="2"/>
        <v>40880</v>
      </c>
      <c r="E28" s="54">
        <v>0</v>
      </c>
      <c r="F28" s="54">
        <v>0</v>
      </c>
      <c r="G28" s="54">
        <v>20880</v>
      </c>
      <c r="H28" s="62">
        <v>0</v>
      </c>
      <c r="I28" s="70">
        <v>0</v>
      </c>
      <c r="J28" s="70">
        <v>20000</v>
      </c>
      <c r="K28" s="63">
        <v>0</v>
      </c>
    </row>
    <row r="29" spans="1:11" ht="47.25" x14ac:dyDescent="0.25">
      <c r="A29" s="11">
        <v>10</v>
      </c>
      <c r="B29" s="16" t="s">
        <v>88</v>
      </c>
      <c r="C29" s="15">
        <f t="shared" si="1"/>
        <v>48083</v>
      </c>
      <c r="D29" s="15">
        <f t="shared" si="2"/>
        <v>48083</v>
      </c>
      <c r="E29" s="54">
        <v>0</v>
      </c>
      <c r="F29" s="54">
        <v>0</v>
      </c>
      <c r="G29" s="54">
        <v>28083</v>
      </c>
      <c r="H29" s="62">
        <v>0</v>
      </c>
      <c r="I29" s="70">
        <v>0</v>
      </c>
      <c r="J29" s="70">
        <v>20000</v>
      </c>
      <c r="K29" s="63">
        <v>0</v>
      </c>
    </row>
    <row r="30" spans="1:11" ht="47.25" x14ac:dyDescent="0.25">
      <c r="A30" s="11">
        <v>11</v>
      </c>
      <c r="B30" s="16" t="s">
        <v>89</v>
      </c>
      <c r="C30" s="15">
        <v>58880</v>
      </c>
      <c r="D30" s="15">
        <v>58880</v>
      </c>
      <c r="E30" s="54">
        <v>0</v>
      </c>
      <c r="F30" s="54">
        <v>0</v>
      </c>
      <c r="G30" s="54">
        <v>38880</v>
      </c>
      <c r="H30" s="62">
        <v>0</v>
      </c>
      <c r="I30" s="70">
        <v>0</v>
      </c>
      <c r="J30" s="70">
        <v>20000</v>
      </c>
      <c r="K30" s="63">
        <v>0</v>
      </c>
    </row>
    <row r="31" spans="1:11" ht="47.25" x14ac:dyDescent="0.25">
      <c r="A31" s="11">
        <v>12</v>
      </c>
      <c r="B31" s="16" t="s">
        <v>90</v>
      </c>
      <c r="C31" s="15">
        <f t="shared" si="1"/>
        <v>43958</v>
      </c>
      <c r="D31" s="15">
        <f t="shared" si="2"/>
        <v>43958</v>
      </c>
      <c r="E31" s="54">
        <v>0</v>
      </c>
      <c r="F31" s="54">
        <v>0</v>
      </c>
      <c r="G31" s="54">
        <v>23958</v>
      </c>
      <c r="H31" s="62">
        <v>0</v>
      </c>
      <c r="I31" s="70">
        <v>0</v>
      </c>
      <c r="J31" s="70">
        <v>20000</v>
      </c>
      <c r="K31" s="63">
        <v>0</v>
      </c>
    </row>
    <row r="32" spans="1:11" ht="47.25" x14ac:dyDescent="0.25">
      <c r="A32" s="11">
        <v>13</v>
      </c>
      <c r="B32" s="16" t="s">
        <v>91</v>
      </c>
      <c r="C32" s="15">
        <f t="shared" si="1"/>
        <v>35125.85</v>
      </c>
      <c r="D32" s="15">
        <f t="shared" si="2"/>
        <v>35125.85</v>
      </c>
      <c r="E32" s="54">
        <v>0</v>
      </c>
      <c r="F32" s="54">
        <v>0</v>
      </c>
      <c r="G32" s="54">
        <v>15125.85</v>
      </c>
      <c r="H32" s="62">
        <v>0</v>
      </c>
      <c r="I32" s="70">
        <v>0</v>
      </c>
      <c r="J32" s="70">
        <v>20000</v>
      </c>
      <c r="K32" s="63">
        <v>0</v>
      </c>
    </row>
    <row r="33" spans="1:13" ht="51.75" customHeight="1" x14ac:dyDescent="0.25">
      <c r="A33" s="11">
        <v>14</v>
      </c>
      <c r="B33" s="16" t="s">
        <v>92</v>
      </c>
      <c r="C33" s="15">
        <f t="shared" si="1"/>
        <v>51747.5</v>
      </c>
      <c r="D33" s="15">
        <f t="shared" si="2"/>
        <v>51747.5</v>
      </c>
      <c r="E33" s="54">
        <v>0</v>
      </c>
      <c r="F33" s="54">
        <v>0</v>
      </c>
      <c r="G33" s="54">
        <v>31747.5</v>
      </c>
      <c r="H33" s="62">
        <v>0</v>
      </c>
      <c r="I33" s="70">
        <v>0</v>
      </c>
      <c r="J33" s="70">
        <v>20000</v>
      </c>
      <c r="K33" s="63">
        <v>0</v>
      </c>
    </row>
    <row r="34" spans="1:13" ht="47.25" x14ac:dyDescent="0.25">
      <c r="A34" s="74">
        <v>15</v>
      </c>
      <c r="B34" s="16" t="s">
        <v>93</v>
      </c>
      <c r="C34" s="15">
        <f t="shared" si="1"/>
        <v>80426</v>
      </c>
      <c r="D34" s="15">
        <f t="shared" si="2"/>
        <v>80426</v>
      </c>
      <c r="E34" s="54">
        <v>0</v>
      </c>
      <c r="F34" s="54">
        <v>0</v>
      </c>
      <c r="G34" s="54">
        <v>60426</v>
      </c>
      <c r="H34" s="62">
        <v>0</v>
      </c>
      <c r="I34" s="70">
        <v>0</v>
      </c>
      <c r="J34" s="70">
        <v>20000</v>
      </c>
      <c r="K34" s="63">
        <v>0</v>
      </c>
    </row>
    <row r="35" spans="1:13" ht="47.25" x14ac:dyDescent="0.25">
      <c r="A35" s="74">
        <v>16</v>
      </c>
      <c r="B35" s="16" t="s">
        <v>94</v>
      </c>
      <c r="C35" s="15">
        <f t="shared" si="1"/>
        <v>70000</v>
      </c>
      <c r="D35" s="15">
        <f t="shared" si="2"/>
        <v>70000</v>
      </c>
      <c r="E35" s="54">
        <v>0</v>
      </c>
      <c r="F35" s="54">
        <v>0</v>
      </c>
      <c r="G35" s="54">
        <v>50000</v>
      </c>
      <c r="H35" s="62">
        <v>0</v>
      </c>
      <c r="I35" s="70">
        <v>0</v>
      </c>
      <c r="J35" s="70">
        <v>20000</v>
      </c>
      <c r="K35" s="63">
        <v>0</v>
      </c>
    </row>
    <row r="36" spans="1:13" ht="47.25" x14ac:dyDescent="0.25">
      <c r="A36" s="74">
        <v>17</v>
      </c>
      <c r="B36" s="16" t="s">
        <v>95</v>
      </c>
      <c r="C36" s="15">
        <f t="shared" si="1"/>
        <v>104425</v>
      </c>
      <c r="D36" s="15">
        <f t="shared" si="2"/>
        <v>104425</v>
      </c>
      <c r="E36" s="54">
        <v>0</v>
      </c>
      <c r="F36" s="54">
        <v>0</v>
      </c>
      <c r="G36" s="54">
        <v>84425</v>
      </c>
      <c r="H36" s="62">
        <v>0</v>
      </c>
      <c r="I36" s="70">
        <v>0</v>
      </c>
      <c r="J36" s="70">
        <v>20000</v>
      </c>
      <c r="K36" s="63">
        <v>0</v>
      </c>
    </row>
    <row r="37" spans="1:13" ht="47.25" x14ac:dyDescent="0.25">
      <c r="A37" s="74">
        <v>18</v>
      </c>
      <c r="B37" s="16" t="s">
        <v>96</v>
      </c>
      <c r="C37" s="15">
        <f t="shared" si="1"/>
        <v>92426.5</v>
      </c>
      <c r="D37" s="15">
        <f t="shared" si="2"/>
        <v>92426.5</v>
      </c>
      <c r="E37" s="54">
        <v>0</v>
      </c>
      <c r="F37" s="54">
        <v>0</v>
      </c>
      <c r="G37" s="54">
        <v>72426.5</v>
      </c>
      <c r="H37" s="62">
        <v>0</v>
      </c>
      <c r="I37" s="70">
        <v>0</v>
      </c>
      <c r="J37" s="70">
        <v>20000</v>
      </c>
      <c r="K37" s="63">
        <v>0</v>
      </c>
    </row>
    <row r="38" spans="1:13" x14ac:dyDescent="0.25">
      <c r="A38" s="51"/>
      <c r="B38" s="51"/>
      <c r="C38" s="52"/>
      <c r="D38" s="52"/>
      <c r="E38" s="43"/>
      <c r="F38" s="43"/>
      <c r="G38" s="43"/>
      <c r="H38" s="43"/>
      <c r="I38" s="53"/>
      <c r="J38" s="53"/>
      <c r="K38" s="53"/>
    </row>
    <row r="39" spans="1:13" ht="18" customHeight="1" x14ac:dyDescent="0.25">
      <c r="A39" s="85" t="s">
        <v>70</v>
      </c>
      <c r="B39" s="85"/>
      <c r="C39" s="85"/>
      <c r="D39" s="44"/>
      <c r="J39" s="20"/>
      <c r="L39" s="45"/>
      <c r="M39" s="45"/>
    </row>
    <row r="40" spans="1:13" s="1" customFormat="1" ht="18.75" x14ac:dyDescent="0.3">
      <c r="A40" s="85"/>
      <c r="B40" s="85"/>
      <c r="C40" s="85"/>
      <c r="D40" s="57"/>
      <c r="G40" s="58"/>
      <c r="H40" s="96"/>
      <c r="I40" s="132"/>
      <c r="J40" s="58"/>
      <c r="K40" s="58"/>
      <c r="L40" s="58"/>
      <c r="M40" s="58"/>
    </row>
    <row r="41" spans="1:13" ht="39.75" customHeight="1" x14ac:dyDescent="0.3">
      <c r="A41" s="85"/>
      <c r="B41" s="85"/>
      <c r="C41" s="85"/>
      <c r="D41" s="44"/>
      <c r="G41" s="45"/>
      <c r="H41" s="131"/>
      <c r="I41" s="131"/>
      <c r="J41" s="83" t="s">
        <v>100</v>
      </c>
      <c r="K41" s="83"/>
      <c r="L41" s="45"/>
      <c r="M41" s="45"/>
    </row>
    <row r="42" spans="1:13" s="46" customFormat="1" x14ac:dyDescent="0.25">
      <c r="A42" s="114"/>
      <c r="B42" s="114"/>
      <c r="C42" s="114"/>
      <c r="D42" s="114"/>
      <c r="E42" s="114"/>
      <c r="F42" s="47"/>
      <c r="G42" s="29"/>
      <c r="H42" s="29"/>
      <c r="I42" s="47"/>
      <c r="J42" s="29"/>
      <c r="K42" s="29"/>
    </row>
    <row r="43" spans="1:13" s="46" customFormat="1" x14ac:dyDescent="0.25">
      <c r="A43" s="114"/>
      <c r="B43" s="114"/>
      <c r="C43" s="114"/>
      <c r="D43" s="114"/>
      <c r="E43" s="114"/>
      <c r="F43" s="48"/>
      <c r="H43" s="3"/>
      <c r="I43" s="48"/>
      <c r="J43" s="130"/>
      <c r="K43" s="129"/>
    </row>
    <row r="44" spans="1:13" s="49" customFormat="1" x14ac:dyDescent="0.25">
      <c r="A44" s="77"/>
      <c r="B44" s="77"/>
      <c r="C44" s="77"/>
      <c r="D44" s="128"/>
      <c r="E44" s="50"/>
      <c r="F44" s="50"/>
      <c r="G44" s="50"/>
      <c r="H44" s="50"/>
      <c r="J44" s="79"/>
      <c r="K44" s="129"/>
    </row>
    <row r="45" spans="1:13" x14ac:dyDescent="0.25">
      <c r="A45" s="4"/>
    </row>
  </sheetData>
  <mergeCells count="33">
    <mergeCell ref="I1:K1"/>
    <mergeCell ref="I2:K2"/>
    <mergeCell ref="I3:K3"/>
    <mergeCell ref="I4:K4"/>
    <mergeCell ref="I5:K5"/>
    <mergeCell ref="B12:B17"/>
    <mergeCell ref="A39:C41"/>
    <mergeCell ref="E14:E16"/>
    <mergeCell ref="E13:J13"/>
    <mergeCell ref="G14:G16"/>
    <mergeCell ref="C12:C16"/>
    <mergeCell ref="D13:D16"/>
    <mergeCell ref="I14:I16"/>
    <mergeCell ref="D12:K12"/>
    <mergeCell ref="K13:K16"/>
    <mergeCell ref="H14:H16"/>
    <mergeCell ref="J14:J16"/>
    <mergeCell ref="A44:D44"/>
    <mergeCell ref="G7:H7"/>
    <mergeCell ref="I7:K7"/>
    <mergeCell ref="A9:K9"/>
    <mergeCell ref="A8:K8"/>
    <mergeCell ref="A11:K11"/>
    <mergeCell ref="A10:K10"/>
    <mergeCell ref="J44:K44"/>
    <mergeCell ref="J43:K43"/>
    <mergeCell ref="H41:I41"/>
    <mergeCell ref="H40:I40"/>
    <mergeCell ref="J41:K41"/>
    <mergeCell ref="A42:E43"/>
    <mergeCell ref="A19:B19"/>
    <mergeCell ref="F14:F16"/>
    <mergeCell ref="A12:A17"/>
  </mergeCells>
  <phoneticPr fontId="0" type="noConversion"/>
  <printOptions horizontalCentered="1"/>
  <pageMargins left="0.78740157480314965" right="0.78740157480314965" top="1.1811023622047245" bottom="0.39370078740157483" header="0.31496062992125984" footer="0.31496062992125984"/>
  <pageSetup paperSize="9" scale="55" orientation="landscape" useFirstPageNumber="1" r:id="rId1"/>
  <headerFooter differentFirst="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B1" sqref="A1:E5"/>
    </sheetView>
  </sheetViews>
  <sheetFormatPr defaultRowHeight="15" x14ac:dyDescent="0.25"/>
  <sheetData>
    <row r="1" spans="1:5" ht="18.75" x14ac:dyDescent="0.3">
      <c r="A1" s="66"/>
      <c r="B1" s="83" t="s">
        <v>74</v>
      </c>
      <c r="C1" s="83"/>
      <c r="D1" s="83"/>
      <c r="E1" s="66"/>
    </row>
    <row r="2" spans="1:5" ht="18.75" x14ac:dyDescent="0.3">
      <c r="A2" s="83" t="s">
        <v>75</v>
      </c>
      <c r="B2" s="83"/>
      <c r="C2" s="83"/>
      <c r="D2" s="83"/>
      <c r="E2" s="83"/>
    </row>
    <row r="3" spans="1:5" ht="18.75" x14ac:dyDescent="0.3">
      <c r="A3" s="83" t="s">
        <v>66</v>
      </c>
      <c r="B3" s="83"/>
      <c r="C3" s="83"/>
      <c r="D3" s="83"/>
      <c r="E3" s="83"/>
    </row>
    <row r="4" spans="1:5" ht="18.75" x14ac:dyDescent="0.3">
      <c r="A4" s="83" t="s">
        <v>67</v>
      </c>
      <c r="B4" s="83"/>
      <c r="C4" s="83"/>
      <c r="D4" s="83"/>
      <c r="E4" s="83"/>
    </row>
    <row r="5" spans="1:5" ht="18.75" x14ac:dyDescent="0.3">
      <c r="A5" s="65"/>
      <c r="B5" s="83" t="s">
        <v>76</v>
      </c>
      <c r="C5" s="83"/>
      <c r="D5" s="83"/>
      <c r="E5" s="65"/>
    </row>
  </sheetData>
  <mergeCells count="5">
    <mergeCell ref="B1:D1"/>
    <mergeCell ref="A2:E2"/>
    <mergeCell ref="A3:E3"/>
    <mergeCell ref="A4:E4"/>
    <mergeCell ref="B5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3</vt:lpstr>
      <vt:lpstr>Приложение 4</vt:lpstr>
      <vt:lpstr>Приложение 5</vt:lpstr>
      <vt:lpstr>Лист1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Маргарита Александровна</dc:creator>
  <cp:lastModifiedBy>GKH</cp:lastModifiedBy>
  <cp:lastPrinted>2017-12-12T11:37:07Z</cp:lastPrinted>
  <dcterms:created xsi:type="dcterms:W3CDTF">2015-09-15T12:46:00Z</dcterms:created>
  <dcterms:modified xsi:type="dcterms:W3CDTF">2017-12-12T11:37:12Z</dcterms:modified>
</cp:coreProperties>
</file>